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36" yWindow="-168" windowWidth="17028" windowHeight="7896"/>
  </bookViews>
  <sheets>
    <sheet name="Re - K Lůžku" sheetId="4" r:id="rId1"/>
    <sheet name="rozpočet" sheetId="2" r:id="rId2"/>
  </sheets>
  <calcPr calcId="145621"/>
</workbook>
</file>

<file path=xl/calcChain.xml><?xml version="1.0" encoding="utf-8"?>
<calcChain xmlns="http://schemas.openxmlformats.org/spreadsheetml/2006/main">
  <c r="C27" i="2" l="1"/>
  <c r="E27" i="2" s="1"/>
  <c r="E44" i="2" l="1"/>
  <c r="E43" i="2"/>
  <c r="E23" i="2"/>
  <c r="C50" i="2" l="1"/>
  <c r="E42" i="2"/>
  <c r="E41" i="2"/>
  <c r="E40" i="2"/>
  <c r="E39" i="2"/>
  <c r="E38" i="2"/>
  <c r="E24" i="2"/>
  <c r="C26" i="2"/>
  <c r="E26" i="2" s="1"/>
  <c r="E48" i="2"/>
  <c r="E35" i="2"/>
  <c r="E34" i="2"/>
  <c r="C22" i="2"/>
  <c r="C16" i="2"/>
  <c r="C13" i="2"/>
  <c r="E13" i="2" s="1"/>
  <c r="E12" i="2"/>
  <c r="C15" i="2" l="1"/>
  <c r="C25" i="2"/>
  <c r="C28" i="2" s="1"/>
  <c r="E10" i="2"/>
  <c r="C29" i="2" l="1"/>
  <c r="E29" i="2" s="1"/>
  <c r="C30" i="2"/>
  <c r="C31" i="2"/>
  <c r="E31" i="2" s="1"/>
  <c r="E54" i="2"/>
  <c r="E53" i="2"/>
  <c r="E52" i="2"/>
  <c r="E50" i="2"/>
  <c r="E49" i="2" s="1"/>
  <c r="E47" i="2"/>
  <c r="E46" i="2"/>
  <c r="E45" i="2"/>
  <c r="E37" i="2"/>
  <c r="E36" i="2"/>
  <c r="E33" i="2"/>
  <c r="E32" i="2" s="1"/>
  <c r="E30" i="2"/>
  <c r="E28" i="2"/>
  <c r="E25" i="2"/>
  <c r="E22" i="2"/>
  <c r="E20" i="2"/>
  <c r="E15" i="2"/>
  <c r="E14" i="2"/>
  <c r="E11" i="2"/>
  <c r="C18" i="2" l="1"/>
  <c r="C17" i="2"/>
  <c r="E17" i="2" s="1"/>
  <c r="E16" i="2"/>
  <c r="E51" i="2"/>
  <c r="C7" i="4" s="1"/>
  <c r="E21" i="2"/>
  <c r="E9" i="2" l="1"/>
  <c r="D7" i="4"/>
  <c r="E7" i="4" s="1"/>
  <c r="C19" i="2"/>
  <c r="E19" i="2" s="1"/>
  <c r="E18" i="2"/>
  <c r="E7" i="2" l="1"/>
  <c r="E4" i="2" l="1"/>
  <c r="E5" i="2" s="1"/>
  <c r="C6" i="4"/>
  <c r="E6" i="2" l="1"/>
  <c r="D6" i="4"/>
  <c r="E6" i="4" s="1"/>
  <c r="C9" i="4"/>
  <c r="D9" i="4" l="1"/>
  <c r="E9" i="4" s="1"/>
</calcChain>
</file>

<file path=xl/sharedStrings.xml><?xml version="1.0" encoding="utf-8"?>
<sst xmlns="http://schemas.openxmlformats.org/spreadsheetml/2006/main" count="105" uniqueCount="69">
  <si>
    <t>Název</t>
  </si>
  <si>
    <t>MJ</t>
  </si>
  <si>
    <t>Množství</t>
  </si>
  <si>
    <t>Cena celkem</t>
  </si>
  <si>
    <t>Zemní práce</t>
  </si>
  <si>
    <t>m2</t>
  </si>
  <si>
    <t>m</t>
  </si>
  <si>
    <t>m3</t>
  </si>
  <si>
    <t>Vodorovné přemístění do 10000 m výkopku z horniny tř. 1 až 4</t>
  </si>
  <si>
    <t>Nakládání výkopku z hornin tř. 1 až 4 přes 100 m3</t>
  </si>
  <si>
    <t>Uložení sypaniny na skládky</t>
  </si>
  <si>
    <t>t</t>
  </si>
  <si>
    <t>Komunikace</t>
  </si>
  <si>
    <t>kpl</t>
  </si>
  <si>
    <t>Řezání stávajícího živičného krytu hl do 50 mm</t>
  </si>
  <si>
    <t>Přesun hmot</t>
  </si>
  <si>
    <t>Přesun hmot pro pozemní komunikace a letiště s krytem živičným</t>
  </si>
  <si>
    <t>Geodetické zaměření</t>
  </si>
  <si>
    <t>Projekt skutečného provedení stavby</t>
  </si>
  <si>
    <t>Celkem bez DPH</t>
  </si>
  <si>
    <t>ks</t>
  </si>
  <si>
    <t>Příplatek k odkopávkám a prokopávkám pro silnice v hornině tř. 3 za lepivost</t>
  </si>
  <si>
    <t>Postřik spojovací 0,3kg/m2</t>
  </si>
  <si>
    <t>Postřik infiltrační 0,7kg/m2</t>
  </si>
  <si>
    <t>Asfaltový beton ACO 11 I tl 50 mm š do 3 m</t>
  </si>
  <si>
    <t>DPH</t>
  </si>
  <si>
    <t>Celkem včetně DPH</t>
  </si>
  <si>
    <t>cena bez DPH</t>
  </si>
  <si>
    <t>cena s DPH</t>
  </si>
  <si>
    <t>Celkem</t>
  </si>
  <si>
    <t>ZRN</t>
  </si>
  <si>
    <t>VRN</t>
  </si>
  <si>
    <t>Podklad z obalovaného kameniva ACL 16 tl 70 mm š do 3 m</t>
  </si>
  <si>
    <t>dočasné dopravní značení</t>
  </si>
  <si>
    <t xml:space="preserve">Objekt: </t>
  </si>
  <si>
    <t xml:space="preserve">Fézování asfaltových vrstev v tl. 50mm 33x((6,6+5,8)/2)+39 x 5,8 + 20x ((5,8+4,6)/ 2) +8x2 +65x ((4,6+3,5)/2)  = 814,05 </t>
  </si>
  <si>
    <t>Svislé přemístění výkopku z horniny tř. 1 až 4 hl výkopu do 2,5 m</t>
  </si>
  <si>
    <t>Hloubení rýh š do 1000 mm v hornině tř. 3 objemu do 100 m3                       (72x0,6x0,8) + ( 153 x 0,9x0,8) =144,72</t>
  </si>
  <si>
    <t>Odstranění podkladu pl nad 200 m2 z kameniva drceného tl 100 mm              33 x((6,2 + 4,6)/2 ) + 39x((4,6+4,9)/2) + 20x((5,4+8,8)/2) +65x(4,5+3,9+4,5)/3) =784,95</t>
  </si>
  <si>
    <t>Odkopávky a prokopávky nezapažené pro silnice objemu do 1000 m3 v hornině tř. 3 ( 784,95 x 0,3)</t>
  </si>
  <si>
    <t>Úprava pláně v zářezech v hornině tř. 1 až 4 se zhutněním                                  784,95 +130x1,5= 979,95</t>
  </si>
  <si>
    <t xml:space="preserve">Osazení silničního obrubníku betonového stojatého s boční opěrou do lože z betonu   </t>
  </si>
  <si>
    <t>obrubník betonový silniční přírodní standard 150/250/1000</t>
  </si>
  <si>
    <t>Osazení silničního obrubníku betonového stojatého s boční opěrou do lože z betonu   65+ 72+ 10+22+65+62 = 296</t>
  </si>
  <si>
    <t>obrubník betonový silniční přírodní standard 80/200/1000</t>
  </si>
  <si>
    <t>Poplatek za skládku - asfaltový povrch bez příměsi (814 x 0,05 x 2,4)</t>
  </si>
  <si>
    <t>rektifikace poklopů kanalizačních šachet</t>
  </si>
  <si>
    <t>rektifikace hrnků šoupat</t>
  </si>
  <si>
    <t>Ostatní konstrukce a práce - bourání</t>
  </si>
  <si>
    <t>Pokládka zámkové dlažby do lože fr.4/8   (135 x 1,5 = 202,5)</t>
  </si>
  <si>
    <t xml:space="preserve"> zámková dlažba přírodní 60mm 202,5 - ((5+ 6+6+4+5)*1,5)= 163,5</t>
  </si>
  <si>
    <t xml:space="preserve"> zámková dlažba červená 80mm  ( 5+6+6+4+5)*0,4=10,4</t>
  </si>
  <si>
    <t xml:space="preserve"> zámková dlažba přírodní 80mm                                                                                  202,5-163,5 - (( 5+6+6+4+5)*0,4)= 28,6</t>
  </si>
  <si>
    <t>Lože pod obrubníky z betonu prostého B20                                                               (130 x 0,3 x 0,2)+(296 x0,2x0,2)</t>
  </si>
  <si>
    <t xml:space="preserve"> zapískování zámkové dlažby s přemetením</t>
  </si>
  <si>
    <t xml:space="preserve">Podklad ze štěrkodrtě  0/32  tl 100 mm </t>
  </si>
  <si>
    <t xml:space="preserve">Podklad ze štěrkodrtě 0/63  tl 200 mm </t>
  </si>
  <si>
    <t xml:space="preserve">Poplatek za skládku </t>
  </si>
  <si>
    <t>celkem VRN bez DPH</t>
  </si>
  <si>
    <t>DPH 21%</t>
  </si>
  <si>
    <t xml:space="preserve">Pokládka zatravňovacích tvárnic   </t>
  </si>
  <si>
    <t>Zatravňovací tvárnice betonové    400x600x100    (90x4=360)</t>
  </si>
  <si>
    <t>Podklad ze štěrkodrtě  0/32  tl 100 mm  225 x 0,4 = 90  (zatr.tvár.)</t>
  </si>
  <si>
    <t>Podklad ze štěrkodrtě 0/32 tl 150 mm(64,5 x1,5)+(65x1,5) =194,25 (chodník)</t>
  </si>
  <si>
    <t>Jedn. cena</t>
  </si>
  <si>
    <t>Výplň vsakovacích rýh ze štěrkodrtě 16/32 včetně dopravy ,uložení a zhutnění</t>
  </si>
  <si>
    <t>Výplň zatravň. tvárnic ze štěrkodrtě 4/8 včetně dopravy,uložení a zhutnění</t>
  </si>
  <si>
    <t>Stavba:Rekonstrukce komunikace v části ul. K Lůžku vč. chodníku</t>
  </si>
  <si>
    <t>Stavba:      Rekonstrukce komunikace v části ul. K Lůžku vč. chodníku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</si>
</sst>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19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indexed="1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theme="1"/>
      <name val="Arial Black"/>
      <family val="2"/>
      <charset val="238"/>
    </font>
    <font>
      <sz val="12"/>
      <color theme="1"/>
      <name val="Arial"/>
      <family val="2"/>
      <charset val="238"/>
    </font>
    <font>
      <sz val="12"/>
      <name val="Arial Black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top" wrapText="1"/>
      <protection locked="0"/>
    </xf>
  </cellStyleXfs>
  <cellXfs count="6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 applyProtection="1">
      <alignment vertical="center" wrapText="1"/>
    </xf>
    <xf numFmtId="4" fontId="9" fillId="0" borderId="0" xfId="0" applyNumberFormat="1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center" wrapText="1"/>
    </xf>
    <xf numFmtId="166" fontId="10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4" fontId="9" fillId="0" borderId="2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4" fontId="9" fillId="0" borderId="2" xfId="0" applyNumberFormat="1" applyFont="1" applyBorder="1" applyAlignment="1" applyProtection="1">
      <alignment vertical="center"/>
    </xf>
    <xf numFmtId="44" fontId="10" fillId="0" borderId="2" xfId="0" applyNumberFormat="1" applyFont="1" applyBorder="1" applyAlignment="1" applyProtection="1">
      <alignment vertical="center"/>
    </xf>
    <xf numFmtId="44" fontId="9" fillId="0" borderId="3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5" fillId="0" borderId="7" xfId="0" applyFont="1" applyBorder="1" applyAlignment="1">
      <alignment wrapText="1"/>
    </xf>
    <xf numFmtId="44" fontId="15" fillId="0" borderId="8" xfId="0" applyNumberFormat="1" applyFont="1" applyBorder="1"/>
    <xf numFmtId="44" fontId="16" fillId="0" borderId="8" xfId="0" applyNumberFormat="1" applyFont="1" applyBorder="1"/>
    <xf numFmtId="44" fontId="15" fillId="0" borderId="9" xfId="0" applyNumberFormat="1" applyFont="1" applyBorder="1"/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4" fontId="8" fillId="3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left" vertical="center" wrapText="1"/>
    </xf>
    <xf numFmtId="165" fontId="7" fillId="0" borderId="2" xfId="1" applyNumberFormat="1" applyFont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166" fontId="9" fillId="0" borderId="2" xfId="0" applyNumberFormat="1" applyFont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view="pageLayout" zoomScaleNormal="100" workbookViewId="0">
      <selection activeCell="B9" sqref="B9"/>
    </sheetView>
  </sheetViews>
  <sheetFormatPr defaultRowHeight="15" x14ac:dyDescent="0.25"/>
  <cols>
    <col min="1" max="1" width="10.88671875" style="2" customWidth="1"/>
    <col min="2" max="2" width="36" style="3" customWidth="1"/>
    <col min="3" max="3" width="24.33203125" style="2" customWidth="1"/>
    <col min="4" max="4" width="22.33203125" style="2" customWidth="1"/>
    <col min="5" max="5" width="24" style="2" customWidth="1"/>
    <col min="6" max="6" width="20.109375" style="2" customWidth="1"/>
    <col min="7" max="7" width="4.6640625" style="2" customWidth="1"/>
    <col min="8" max="257" width="9.109375" style="2"/>
    <col min="258" max="258" width="67" style="2" customWidth="1"/>
    <col min="259" max="259" width="6.109375" style="2" customWidth="1"/>
    <col min="260" max="260" width="12.6640625" style="2" customWidth="1"/>
    <col min="261" max="261" width="20.88671875" style="2" customWidth="1"/>
    <col min="262" max="262" width="20.109375" style="2" customWidth="1"/>
    <col min="263" max="263" width="4.6640625" style="2" customWidth="1"/>
    <col min="264" max="513" width="9.109375" style="2"/>
    <col min="514" max="514" width="67" style="2" customWidth="1"/>
    <col min="515" max="515" width="6.109375" style="2" customWidth="1"/>
    <col min="516" max="516" width="12.6640625" style="2" customWidth="1"/>
    <col min="517" max="517" width="20.88671875" style="2" customWidth="1"/>
    <col min="518" max="518" width="20.109375" style="2" customWidth="1"/>
    <col min="519" max="519" width="4.6640625" style="2" customWidth="1"/>
    <col min="520" max="769" width="9.109375" style="2"/>
    <col min="770" max="770" width="67" style="2" customWidth="1"/>
    <col min="771" max="771" width="6.109375" style="2" customWidth="1"/>
    <col min="772" max="772" width="12.6640625" style="2" customWidth="1"/>
    <col min="773" max="773" width="20.88671875" style="2" customWidth="1"/>
    <col min="774" max="774" width="20.109375" style="2" customWidth="1"/>
    <col min="775" max="775" width="4.6640625" style="2" customWidth="1"/>
    <col min="776" max="1025" width="9.109375" style="2"/>
    <col min="1026" max="1026" width="67" style="2" customWidth="1"/>
    <col min="1027" max="1027" width="6.109375" style="2" customWidth="1"/>
    <col min="1028" max="1028" width="12.6640625" style="2" customWidth="1"/>
    <col min="1029" max="1029" width="20.88671875" style="2" customWidth="1"/>
    <col min="1030" max="1030" width="20.109375" style="2" customWidth="1"/>
    <col min="1031" max="1031" width="4.6640625" style="2" customWidth="1"/>
    <col min="1032" max="1281" width="9.109375" style="2"/>
    <col min="1282" max="1282" width="67" style="2" customWidth="1"/>
    <col min="1283" max="1283" width="6.109375" style="2" customWidth="1"/>
    <col min="1284" max="1284" width="12.6640625" style="2" customWidth="1"/>
    <col min="1285" max="1285" width="20.88671875" style="2" customWidth="1"/>
    <col min="1286" max="1286" width="20.109375" style="2" customWidth="1"/>
    <col min="1287" max="1287" width="4.6640625" style="2" customWidth="1"/>
    <col min="1288" max="1537" width="9.109375" style="2"/>
    <col min="1538" max="1538" width="67" style="2" customWidth="1"/>
    <col min="1539" max="1539" width="6.109375" style="2" customWidth="1"/>
    <col min="1540" max="1540" width="12.6640625" style="2" customWidth="1"/>
    <col min="1541" max="1541" width="20.88671875" style="2" customWidth="1"/>
    <col min="1542" max="1542" width="20.109375" style="2" customWidth="1"/>
    <col min="1543" max="1543" width="4.6640625" style="2" customWidth="1"/>
    <col min="1544" max="1793" width="9.109375" style="2"/>
    <col min="1794" max="1794" width="67" style="2" customWidth="1"/>
    <col min="1795" max="1795" width="6.109375" style="2" customWidth="1"/>
    <col min="1796" max="1796" width="12.6640625" style="2" customWidth="1"/>
    <col min="1797" max="1797" width="20.88671875" style="2" customWidth="1"/>
    <col min="1798" max="1798" width="20.109375" style="2" customWidth="1"/>
    <col min="1799" max="1799" width="4.6640625" style="2" customWidth="1"/>
    <col min="1800" max="2049" width="9.109375" style="2"/>
    <col min="2050" max="2050" width="67" style="2" customWidth="1"/>
    <col min="2051" max="2051" width="6.109375" style="2" customWidth="1"/>
    <col min="2052" max="2052" width="12.6640625" style="2" customWidth="1"/>
    <col min="2053" max="2053" width="20.88671875" style="2" customWidth="1"/>
    <col min="2054" max="2054" width="20.109375" style="2" customWidth="1"/>
    <col min="2055" max="2055" width="4.6640625" style="2" customWidth="1"/>
    <col min="2056" max="2305" width="9.109375" style="2"/>
    <col min="2306" max="2306" width="67" style="2" customWidth="1"/>
    <col min="2307" max="2307" width="6.109375" style="2" customWidth="1"/>
    <col min="2308" max="2308" width="12.6640625" style="2" customWidth="1"/>
    <col min="2309" max="2309" width="20.88671875" style="2" customWidth="1"/>
    <col min="2310" max="2310" width="20.109375" style="2" customWidth="1"/>
    <col min="2311" max="2311" width="4.6640625" style="2" customWidth="1"/>
    <col min="2312" max="2561" width="9.109375" style="2"/>
    <col min="2562" max="2562" width="67" style="2" customWidth="1"/>
    <col min="2563" max="2563" width="6.109375" style="2" customWidth="1"/>
    <col min="2564" max="2564" width="12.6640625" style="2" customWidth="1"/>
    <col min="2565" max="2565" width="20.88671875" style="2" customWidth="1"/>
    <col min="2566" max="2566" width="20.109375" style="2" customWidth="1"/>
    <col min="2567" max="2567" width="4.6640625" style="2" customWidth="1"/>
    <col min="2568" max="2817" width="9.109375" style="2"/>
    <col min="2818" max="2818" width="67" style="2" customWidth="1"/>
    <col min="2819" max="2819" width="6.109375" style="2" customWidth="1"/>
    <col min="2820" max="2820" width="12.6640625" style="2" customWidth="1"/>
    <col min="2821" max="2821" width="20.88671875" style="2" customWidth="1"/>
    <col min="2822" max="2822" width="20.109375" style="2" customWidth="1"/>
    <col min="2823" max="2823" width="4.6640625" style="2" customWidth="1"/>
    <col min="2824" max="3073" width="9.109375" style="2"/>
    <col min="3074" max="3074" width="67" style="2" customWidth="1"/>
    <col min="3075" max="3075" width="6.109375" style="2" customWidth="1"/>
    <col min="3076" max="3076" width="12.6640625" style="2" customWidth="1"/>
    <col min="3077" max="3077" width="20.88671875" style="2" customWidth="1"/>
    <col min="3078" max="3078" width="20.109375" style="2" customWidth="1"/>
    <col min="3079" max="3079" width="4.6640625" style="2" customWidth="1"/>
    <col min="3080" max="3329" width="9.109375" style="2"/>
    <col min="3330" max="3330" width="67" style="2" customWidth="1"/>
    <col min="3331" max="3331" width="6.109375" style="2" customWidth="1"/>
    <col min="3332" max="3332" width="12.6640625" style="2" customWidth="1"/>
    <col min="3333" max="3333" width="20.88671875" style="2" customWidth="1"/>
    <col min="3334" max="3334" width="20.109375" style="2" customWidth="1"/>
    <col min="3335" max="3335" width="4.6640625" style="2" customWidth="1"/>
    <col min="3336" max="3585" width="9.109375" style="2"/>
    <col min="3586" max="3586" width="67" style="2" customWidth="1"/>
    <col min="3587" max="3587" width="6.109375" style="2" customWidth="1"/>
    <col min="3588" max="3588" width="12.6640625" style="2" customWidth="1"/>
    <col min="3589" max="3589" width="20.88671875" style="2" customWidth="1"/>
    <col min="3590" max="3590" width="20.109375" style="2" customWidth="1"/>
    <col min="3591" max="3591" width="4.6640625" style="2" customWidth="1"/>
    <col min="3592" max="3841" width="9.109375" style="2"/>
    <col min="3842" max="3842" width="67" style="2" customWidth="1"/>
    <col min="3843" max="3843" width="6.109375" style="2" customWidth="1"/>
    <col min="3844" max="3844" width="12.6640625" style="2" customWidth="1"/>
    <col min="3845" max="3845" width="20.88671875" style="2" customWidth="1"/>
    <col min="3846" max="3846" width="20.109375" style="2" customWidth="1"/>
    <col min="3847" max="3847" width="4.6640625" style="2" customWidth="1"/>
    <col min="3848" max="4097" width="9.109375" style="2"/>
    <col min="4098" max="4098" width="67" style="2" customWidth="1"/>
    <col min="4099" max="4099" width="6.109375" style="2" customWidth="1"/>
    <col min="4100" max="4100" width="12.6640625" style="2" customWidth="1"/>
    <col min="4101" max="4101" width="20.88671875" style="2" customWidth="1"/>
    <col min="4102" max="4102" width="20.109375" style="2" customWidth="1"/>
    <col min="4103" max="4103" width="4.6640625" style="2" customWidth="1"/>
    <col min="4104" max="4353" width="9.109375" style="2"/>
    <col min="4354" max="4354" width="67" style="2" customWidth="1"/>
    <col min="4355" max="4355" width="6.109375" style="2" customWidth="1"/>
    <col min="4356" max="4356" width="12.6640625" style="2" customWidth="1"/>
    <col min="4357" max="4357" width="20.88671875" style="2" customWidth="1"/>
    <col min="4358" max="4358" width="20.109375" style="2" customWidth="1"/>
    <col min="4359" max="4359" width="4.6640625" style="2" customWidth="1"/>
    <col min="4360" max="4609" width="9.109375" style="2"/>
    <col min="4610" max="4610" width="67" style="2" customWidth="1"/>
    <col min="4611" max="4611" width="6.109375" style="2" customWidth="1"/>
    <col min="4612" max="4612" width="12.6640625" style="2" customWidth="1"/>
    <col min="4613" max="4613" width="20.88671875" style="2" customWidth="1"/>
    <col min="4614" max="4614" width="20.109375" style="2" customWidth="1"/>
    <col min="4615" max="4615" width="4.6640625" style="2" customWidth="1"/>
    <col min="4616" max="4865" width="9.109375" style="2"/>
    <col min="4866" max="4866" width="67" style="2" customWidth="1"/>
    <col min="4867" max="4867" width="6.109375" style="2" customWidth="1"/>
    <col min="4868" max="4868" width="12.6640625" style="2" customWidth="1"/>
    <col min="4869" max="4869" width="20.88671875" style="2" customWidth="1"/>
    <col min="4870" max="4870" width="20.109375" style="2" customWidth="1"/>
    <col min="4871" max="4871" width="4.6640625" style="2" customWidth="1"/>
    <col min="4872" max="5121" width="9.109375" style="2"/>
    <col min="5122" max="5122" width="67" style="2" customWidth="1"/>
    <col min="5123" max="5123" width="6.109375" style="2" customWidth="1"/>
    <col min="5124" max="5124" width="12.6640625" style="2" customWidth="1"/>
    <col min="5125" max="5125" width="20.88671875" style="2" customWidth="1"/>
    <col min="5126" max="5126" width="20.109375" style="2" customWidth="1"/>
    <col min="5127" max="5127" width="4.6640625" style="2" customWidth="1"/>
    <col min="5128" max="5377" width="9.109375" style="2"/>
    <col min="5378" max="5378" width="67" style="2" customWidth="1"/>
    <col min="5379" max="5379" width="6.109375" style="2" customWidth="1"/>
    <col min="5380" max="5380" width="12.6640625" style="2" customWidth="1"/>
    <col min="5381" max="5381" width="20.88671875" style="2" customWidth="1"/>
    <col min="5382" max="5382" width="20.109375" style="2" customWidth="1"/>
    <col min="5383" max="5383" width="4.6640625" style="2" customWidth="1"/>
    <col min="5384" max="5633" width="9.109375" style="2"/>
    <col min="5634" max="5634" width="67" style="2" customWidth="1"/>
    <col min="5635" max="5635" width="6.109375" style="2" customWidth="1"/>
    <col min="5636" max="5636" width="12.6640625" style="2" customWidth="1"/>
    <col min="5637" max="5637" width="20.88671875" style="2" customWidth="1"/>
    <col min="5638" max="5638" width="20.109375" style="2" customWidth="1"/>
    <col min="5639" max="5639" width="4.6640625" style="2" customWidth="1"/>
    <col min="5640" max="5889" width="9.109375" style="2"/>
    <col min="5890" max="5890" width="67" style="2" customWidth="1"/>
    <col min="5891" max="5891" width="6.109375" style="2" customWidth="1"/>
    <col min="5892" max="5892" width="12.6640625" style="2" customWidth="1"/>
    <col min="5893" max="5893" width="20.88671875" style="2" customWidth="1"/>
    <col min="5894" max="5894" width="20.109375" style="2" customWidth="1"/>
    <col min="5895" max="5895" width="4.6640625" style="2" customWidth="1"/>
    <col min="5896" max="6145" width="9.109375" style="2"/>
    <col min="6146" max="6146" width="67" style="2" customWidth="1"/>
    <col min="6147" max="6147" width="6.109375" style="2" customWidth="1"/>
    <col min="6148" max="6148" width="12.6640625" style="2" customWidth="1"/>
    <col min="6149" max="6149" width="20.88671875" style="2" customWidth="1"/>
    <col min="6150" max="6150" width="20.109375" style="2" customWidth="1"/>
    <col min="6151" max="6151" width="4.6640625" style="2" customWidth="1"/>
    <col min="6152" max="6401" width="9.109375" style="2"/>
    <col min="6402" max="6402" width="67" style="2" customWidth="1"/>
    <col min="6403" max="6403" width="6.109375" style="2" customWidth="1"/>
    <col min="6404" max="6404" width="12.6640625" style="2" customWidth="1"/>
    <col min="6405" max="6405" width="20.88671875" style="2" customWidth="1"/>
    <col min="6406" max="6406" width="20.109375" style="2" customWidth="1"/>
    <col min="6407" max="6407" width="4.6640625" style="2" customWidth="1"/>
    <col min="6408" max="6657" width="9.109375" style="2"/>
    <col min="6658" max="6658" width="67" style="2" customWidth="1"/>
    <col min="6659" max="6659" width="6.109375" style="2" customWidth="1"/>
    <col min="6660" max="6660" width="12.6640625" style="2" customWidth="1"/>
    <col min="6661" max="6661" width="20.88671875" style="2" customWidth="1"/>
    <col min="6662" max="6662" width="20.109375" style="2" customWidth="1"/>
    <col min="6663" max="6663" width="4.6640625" style="2" customWidth="1"/>
    <col min="6664" max="6913" width="9.109375" style="2"/>
    <col min="6914" max="6914" width="67" style="2" customWidth="1"/>
    <col min="6915" max="6915" width="6.109375" style="2" customWidth="1"/>
    <col min="6916" max="6916" width="12.6640625" style="2" customWidth="1"/>
    <col min="6917" max="6917" width="20.88671875" style="2" customWidth="1"/>
    <col min="6918" max="6918" width="20.109375" style="2" customWidth="1"/>
    <col min="6919" max="6919" width="4.6640625" style="2" customWidth="1"/>
    <col min="6920" max="7169" width="9.109375" style="2"/>
    <col min="7170" max="7170" width="67" style="2" customWidth="1"/>
    <col min="7171" max="7171" width="6.109375" style="2" customWidth="1"/>
    <col min="7172" max="7172" width="12.6640625" style="2" customWidth="1"/>
    <col min="7173" max="7173" width="20.88671875" style="2" customWidth="1"/>
    <col min="7174" max="7174" width="20.109375" style="2" customWidth="1"/>
    <col min="7175" max="7175" width="4.6640625" style="2" customWidth="1"/>
    <col min="7176" max="7425" width="9.109375" style="2"/>
    <col min="7426" max="7426" width="67" style="2" customWidth="1"/>
    <col min="7427" max="7427" width="6.109375" style="2" customWidth="1"/>
    <col min="7428" max="7428" width="12.6640625" style="2" customWidth="1"/>
    <col min="7429" max="7429" width="20.88671875" style="2" customWidth="1"/>
    <col min="7430" max="7430" width="20.109375" style="2" customWidth="1"/>
    <col min="7431" max="7431" width="4.6640625" style="2" customWidth="1"/>
    <col min="7432" max="7681" width="9.109375" style="2"/>
    <col min="7682" max="7682" width="67" style="2" customWidth="1"/>
    <col min="7683" max="7683" width="6.109375" style="2" customWidth="1"/>
    <col min="7684" max="7684" width="12.6640625" style="2" customWidth="1"/>
    <col min="7685" max="7685" width="20.88671875" style="2" customWidth="1"/>
    <col min="7686" max="7686" width="20.109375" style="2" customWidth="1"/>
    <col min="7687" max="7687" width="4.6640625" style="2" customWidth="1"/>
    <col min="7688" max="7937" width="9.109375" style="2"/>
    <col min="7938" max="7938" width="67" style="2" customWidth="1"/>
    <col min="7939" max="7939" width="6.109375" style="2" customWidth="1"/>
    <col min="7940" max="7940" width="12.6640625" style="2" customWidth="1"/>
    <col min="7941" max="7941" width="20.88671875" style="2" customWidth="1"/>
    <col min="7942" max="7942" width="20.109375" style="2" customWidth="1"/>
    <col min="7943" max="7943" width="4.6640625" style="2" customWidth="1"/>
    <col min="7944" max="8193" width="9.109375" style="2"/>
    <col min="8194" max="8194" width="67" style="2" customWidth="1"/>
    <col min="8195" max="8195" width="6.109375" style="2" customWidth="1"/>
    <col min="8196" max="8196" width="12.6640625" style="2" customWidth="1"/>
    <col min="8197" max="8197" width="20.88671875" style="2" customWidth="1"/>
    <col min="8198" max="8198" width="20.109375" style="2" customWidth="1"/>
    <col min="8199" max="8199" width="4.6640625" style="2" customWidth="1"/>
    <col min="8200" max="8449" width="9.109375" style="2"/>
    <col min="8450" max="8450" width="67" style="2" customWidth="1"/>
    <col min="8451" max="8451" width="6.109375" style="2" customWidth="1"/>
    <col min="8452" max="8452" width="12.6640625" style="2" customWidth="1"/>
    <col min="8453" max="8453" width="20.88671875" style="2" customWidth="1"/>
    <col min="8454" max="8454" width="20.109375" style="2" customWidth="1"/>
    <col min="8455" max="8455" width="4.6640625" style="2" customWidth="1"/>
    <col min="8456" max="8705" width="9.109375" style="2"/>
    <col min="8706" max="8706" width="67" style="2" customWidth="1"/>
    <col min="8707" max="8707" width="6.109375" style="2" customWidth="1"/>
    <col min="8708" max="8708" width="12.6640625" style="2" customWidth="1"/>
    <col min="8709" max="8709" width="20.88671875" style="2" customWidth="1"/>
    <col min="8710" max="8710" width="20.109375" style="2" customWidth="1"/>
    <col min="8711" max="8711" width="4.6640625" style="2" customWidth="1"/>
    <col min="8712" max="8961" width="9.109375" style="2"/>
    <col min="8962" max="8962" width="67" style="2" customWidth="1"/>
    <col min="8963" max="8963" width="6.109375" style="2" customWidth="1"/>
    <col min="8964" max="8964" width="12.6640625" style="2" customWidth="1"/>
    <col min="8965" max="8965" width="20.88671875" style="2" customWidth="1"/>
    <col min="8966" max="8966" width="20.109375" style="2" customWidth="1"/>
    <col min="8967" max="8967" width="4.6640625" style="2" customWidth="1"/>
    <col min="8968" max="9217" width="9.109375" style="2"/>
    <col min="9218" max="9218" width="67" style="2" customWidth="1"/>
    <col min="9219" max="9219" width="6.109375" style="2" customWidth="1"/>
    <col min="9220" max="9220" width="12.6640625" style="2" customWidth="1"/>
    <col min="9221" max="9221" width="20.88671875" style="2" customWidth="1"/>
    <col min="9222" max="9222" width="20.109375" style="2" customWidth="1"/>
    <col min="9223" max="9223" width="4.6640625" style="2" customWidth="1"/>
    <col min="9224" max="9473" width="9.109375" style="2"/>
    <col min="9474" max="9474" width="67" style="2" customWidth="1"/>
    <col min="9475" max="9475" width="6.109375" style="2" customWidth="1"/>
    <col min="9476" max="9476" width="12.6640625" style="2" customWidth="1"/>
    <col min="9477" max="9477" width="20.88671875" style="2" customWidth="1"/>
    <col min="9478" max="9478" width="20.109375" style="2" customWidth="1"/>
    <col min="9479" max="9479" width="4.6640625" style="2" customWidth="1"/>
    <col min="9480" max="9729" width="9.109375" style="2"/>
    <col min="9730" max="9730" width="67" style="2" customWidth="1"/>
    <col min="9731" max="9731" width="6.109375" style="2" customWidth="1"/>
    <col min="9732" max="9732" width="12.6640625" style="2" customWidth="1"/>
    <col min="9733" max="9733" width="20.88671875" style="2" customWidth="1"/>
    <col min="9734" max="9734" width="20.109375" style="2" customWidth="1"/>
    <col min="9735" max="9735" width="4.6640625" style="2" customWidth="1"/>
    <col min="9736" max="9985" width="9.109375" style="2"/>
    <col min="9986" max="9986" width="67" style="2" customWidth="1"/>
    <col min="9987" max="9987" width="6.109375" style="2" customWidth="1"/>
    <col min="9988" max="9988" width="12.6640625" style="2" customWidth="1"/>
    <col min="9989" max="9989" width="20.88671875" style="2" customWidth="1"/>
    <col min="9990" max="9990" width="20.109375" style="2" customWidth="1"/>
    <col min="9991" max="9991" width="4.6640625" style="2" customWidth="1"/>
    <col min="9992" max="10241" width="9.109375" style="2"/>
    <col min="10242" max="10242" width="67" style="2" customWidth="1"/>
    <col min="10243" max="10243" width="6.109375" style="2" customWidth="1"/>
    <col min="10244" max="10244" width="12.6640625" style="2" customWidth="1"/>
    <col min="10245" max="10245" width="20.88671875" style="2" customWidth="1"/>
    <col min="10246" max="10246" width="20.109375" style="2" customWidth="1"/>
    <col min="10247" max="10247" width="4.6640625" style="2" customWidth="1"/>
    <col min="10248" max="10497" width="9.109375" style="2"/>
    <col min="10498" max="10498" width="67" style="2" customWidth="1"/>
    <col min="10499" max="10499" width="6.109375" style="2" customWidth="1"/>
    <col min="10500" max="10500" width="12.6640625" style="2" customWidth="1"/>
    <col min="10501" max="10501" width="20.88671875" style="2" customWidth="1"/>
    <col min="10502" max="10502" width="20.109375" style="2" customWidth="1"/>
    <col min="10503" max="10503" width="4.6640625" style="2" customWidth="1"/>
    <col min="10504" max="10753" width="9.109375" style="2"/>
    <col min="10754" max="10754" width="67" style="2" customWidth="1"/>
    <col min="10755" max="10755" width="6.109375" style="2" customWidth="1"/>
    <col min="10756" max="10756" width="12.6640625" style="2" customWidth="1"/>
    <col min="10757" max="10757" width="20.88671875" style="2" customWidth="1"/>
    <col min="10758" max="10758" width="20.109375" style="2" customWidth="1"/>
    <col min="10759" max="10759" width="4.6640625" style="2" customWidth="1"/>
    <col min="10760" max="11009" width="9.109375" style="2"/>
    <col min="11010" max="11010" width="67" style="2" customWidth="1"/>
    <col min="11011" max="11011" width="6.109375" style="2" customWidth="1"/>
    <col min="11012" max="11012" width="12.6640625" style="2" customWidth="1"/>
    <col min="11013" max="11013" width="20.88671875" style="2" customWidth="1"/>
    <col min="11014" max="11014" width="20.109375" style="2" customWidth="1"/>
    <col min="11015" max="11015" width="4.6640625" style="2" customWidth="1"/>
    <col min="11016" max="11265" width="9.109375" style="2"/>
    <col min="11266" max="11266" width="67" style="2" customWidth="1"/>
    <col min="11267" max="11267" width="6.109375" style="2" customWidth="1"/>
    <col min="11268" max="11268" width="12.6640625" style="2" customWidth="1"/>
    <col min="11269" max="11269" width="20.88671875" style="2" customWidth="1"/>
    <col min="11270" max="11270" width="20.109375" style="2" customWidth="1"/>
    <col min="11271" max="11271" width="4.6640625" style="2" customWidth="1"/>
    <col min="11272" max="11521" width="9.109375" style="2"/>
    <col min="11522" max="11522" width="67" style="2" customWidth="1"/>
    <col min="11523" max="11523" width="6.109375" style="2" customWidth="1"/>
    <col min="11524" max="11524" width="12.6640625" style="2" customWidth="1"/>
    <col min="11525" max="11525" width="20.88671875" style="2" customWidth="1"/>
    <col min="11526" max="11526" width="20.109375" style="2" customWidth="1"/>
    <col min="11527" max="11527" width="4.6640625" style="2" customWidth="1"/>
    <col min="11528" max="11777" width="9.109375" style="2"/>
    <col min="11778" max="11778" width="67" style="2" customWidth="1"/>
    <col min="11779" max="11779" width="6.109375" style="2" customWidth="1"/>
    <col min="11780" max="11780" width="12.6640625" style="2" customWidth="1"/>
    <col min="11781" max="11781" width="20.88671875" style="2" customWidth="1"/>
    <col min="11782" max="11782" width="20.109375" style="2" customWidth="1"/>
    <col min="11783" max="11783" width="4.6640625" style="2" customWidth="1"/>
    <col min="11784" max="12033" width="9.109375" style="2"/>
    <col min="12034" max="12034" width="67" style="2" customWidth="1"/>
    <col min="12035" max="12035" width="6.109375" style="2" customWidth="1"/>
    <col min="12036" max="12036" width="12.6640625" style="2" customWidth="1"/>
    <col min="12037" max="12037" width="20.88671875" style="2" customWidth="1"/>
    <col min="12038" max="12038" width="20.109375" style="2" customWidth="1"/>
    <col min="12039" max="12039" width="4.6640625" style="2" customWidth="1"/>
    <col min="12040" max="12289" width="9.109375" style="2"/>
    <col min="12290" max="12290" width="67" style="2" customWidth="1"/>
    <col min="12291" max="12291" width="6.109375" style="2" customWidth="1"/>
    <col min="12292" max="12292" width="12.6640625" style="2" customWidth="1"/>
    <col min="12293" max="12293" width="20.88671875" style="2" customWidth="1"/>
    <col min="12294" max="12294" width="20.109375" style="2" customWidth="1"/>
    <col min="12295" max="12295" width="4.6640625" style="2" customWidth="1"/>
    <col min="12296" max="12545" width="9.109375" style="2"/>
    <col min="12546" max="12546" width="67" style="2" customWidth="1"/>
    <col min="12547" max="12547" width="6.109375" style="2" customWidth="1"/>
    <col min="12548" max="12548" width="12.6640625" style="2" customWidth="1"/>
    <col min="12549" max="12549" width="20.88671875" style="2" customWidth="1"/>
    <col min="12550" max="12550" width="20.109375" style="2" customWidth="1"/>
    <col min="12551" max="12551" width="4.6640625" style="2" customWidth="1"/>
    <col min="12552" max="12801" width="9.109375" style="2"/>
    <col min="12802" max="12802" width="67" style="2" customWidth="1"/>
    <col min="12803" max="12803" width="6.109375" style="2" customWidth="1"/>
    <col min="12804" max="12804" width="12.6640625" style="2" customWidth="1"/>
    <col min="12805" max="12805" width="20.88671875" style="2" customWidth="1"/>
    <col min="12806" max="12806" width="20.109375" style="2" customWidth="1"/>
    <col min="12807" max="12807" width="4.6640625" style="2" customWidth="1"/>
    <col min="12808" max="13057" width="9.109375" style="2"/>
    <col min="13058" max="13058" width="67" style="2" customWidth="1"/>
    <col min="13059" max="13059" width="6.109375" style="2" customWidth="1"/>
    <col min="13060" max="13060" width="12.6640625" style="2" customWidth="1"/>
    <col min="13061" max="13061" width="20.88671875" style="2" customWidth="1"/>
    <col min="13062" max="13062" width="20.109375" style="2" customWidth="1"/>
    <col min="13063" max="13063" width="4.6640625" style="2" customWidth="1"/>
    <col min="13064" max="13313" width="9.109375" style="2"/>
    <col min="13314" max="13314" width="67" style="2" customWidth="1"/>
    <col min="13315" max="13315" width="6.109375" style="2" customWidth="1"/>
    <col min="13316" max="13316" width="12.6640625" style="2" customWidth="1"/>
    <col min="13317" max="13317" width="20.88671875" style="2" customWidth="1"/>
    <col min="13318" max="13318" width="20.109375" style="2" customWidth="1"/>
    <col min="13319" max="13319" width="4.6640625" style="2" customWidth="1"/>
    <col min="13320" max="13569" width="9.109375" style="2"/>
    <col min="13570" max="13570" width="67" style="2" customWidth="1"/>
    <col min="13571" max="13571" width="6.109375" style="2" customWidth="1"/>
    <col min="13572" max="13572" width="12.6640625" style="2" customWidth="1"/>
    <col min="13573" max="13573" width="20.88671875" style="2" customWidth="1"/>
    <col min="13574" max="13574" width="20.109375" style="2" customWidth="1"/>
    <col min="13575" max="13575" width="4.6640625" style="2" customWidth="1"/>
    <col min="13576" max="13825" width="9.109375" style="2"/>
    <col min="13826" max="13826" width="67" style="2" customWidth="1"/>
    <col min="13827" max="13827" width="6.109375" style="2" customWidth="1"/>
    <col min="13828" max="13828" width="12.6640625" style="2" customWidth="1"/>
    <col min="13829" max="13829" width="20.88671875" style="2" customWidth="1"/>
    <col min="13830" max="13830" width="20.109375" style="2" customWidth="1"/>
    <col min="13831" max="13831" width="4.6640625" style="2" customWidth="1"/>
    <col min="13832" max="14081" width="9.109375" style="2"/>
    <col min="14082" max="14082" width="67" style="2" customWidth="1"/>
    <col min="14083" max="14083" width="6.109375" style="2" customWidth="1"/>
    <col min="14084" max="14084" width="12.6640625" style="2" customWidth="1"/>
    <col min="14085" max="14085" width="20.88671875" style="2" customWidth="1"/>
    <col min="14086" max="14086" width="20.109375" style="2" customWidth="1"/>
    <col min="14087" max="14087" width="4.6640625" style="2" customWidth="1"/>
    <col min="14088" max="14337" width="9.109375" style="2"/>
    <col min="14338" max="14338" width="67" style="2" customWidth="1"/>
    <col min="14339" max="14339" width="6.109375" style="2" customWidth="1"/>
    <col min="14340" max="14340" width="12.6640625" style="2" customWidth="1"/>
    <col min="14341" max="14341" width="20.88671875" style="2" customWidth="1"/>
    <col min="14342" max="14342" width="20.109375" style="2" customWidth="1"/>
    <col min="14343" max="14343" width="4.6640625" style="2" customWidth="1"/>
    <col min="14344" max="14593" width="9.109375" style="2"/>
    <col min="14594" max="14594" width="67" style="2" customWidth="1"/>
    <col min="14595" max="14595" width="6.109375" style="2" customWidth="1"/>
    <col min="14596" max="14596" width="12.6640625" style="2" customWidth="1"/>
    <col min="14597" max="14597" width="20.88671875" style="2" customWidth="1"/>
    <col min="14598" max="14598" width="20.109375" style="2" customWidth="1"/>
    <col min="14599" max="14599" width="4.6640625" style="2" customWidth="1"/>
    <col min="14600" max="14849" width="9.109375" style="2"/>
    <col min="14850" max="14850" width="67" style="2" customWidth="1"/>
    <col min="14851" max="14851" width="6.109375" style="2" customWidth="1"/>
    <col min="14852" max="14852" width="12.6640625" style="2" customWidth="1"/>
    <col min="14853" max="14853" width="20.88671875" style="2" customWidth="1"/>
    <col min="14854" max="14854" width="20.109375" style="2" customWidth="1"/>
    <col min="14855" max="14855" width="4.6640625" style="2" customWidth="1"/>
    <col min="14856" max="15105" width="9.109375" style="2"/>
    <col min="15106" max="15106" width="67" style="2" customWidth="1"/>
    <col min="15107" max="15107" width="6.109375" style="2" customWidth="1"/>
    <col min="15108" max="15108" width="12.6640625" style="2" customWidth="1"/>
    <col min="15109" max="15109" width="20.88671875" style="2" customWidth="1"/>
    <col min="15110" max="15110" width="20.109375" style="2" customWidth="1"/>
    <col min="15111" max="15111" width="4.6640625" style="2" customWidth="1"/>
    <col min="15112" max="15361" width="9.109375" style="2"/>
    <col min="15362" max="15362" width="67" style="2" customWidth="1"/>
    <col min="15363" max="15363" width="6.109375" style="2" customWidth="1"/>
    <col min="15364" max="15364" width="12.6640625" style="2" customWidth="1"/>
    <col min="15365" max="15365" width="20.88671875" style="2" customWidth="1"/>
    <col min="15366" max="15366" width="20.109375" style="2" customWidth="1"/>
    <col min="15367" max="15367" width="4.6640625" style="2" customWidth="1"/>
    <col min="15368" max="15617" width="9.109375" style="2"/>
    <col min="15618" max="15618" width="67" style="2" customWidth="1"/>
    <col min="15619" max="15619" width="6.109375" style="2" customWidth="1"/>
    <col min="15620" max="15620" width="12.6640625" style="2" customWidth="1"/>
    <col min="15621" max="15621" width="20.88671875" style="2" customWidth="1"/>
    <col min="15622" max="15622" width="20.109375" style="2" customWidth="1"/>
    <col min="15623" max="15623" width="4.6640625" style="2" customWidth="1"/>
    <col min="15624" max="15873" width="9.109375" style="2"/>
    <col min="15874" max="15874" width="67" style="2" customWidth="1"/>
    <col min="15875" max="15875" width="6.109375" style="2" customWidth="1"/>
    <col min="15876" max="15876" width="12.6640625" style="2" customWidth="1"/>
    <col min="15877" max="15877" width="20.88671875" style="2" customWidth="1"/>
    <col min="15878" max="15878" width="20.109375" style="2" customWidth="1"/>
    <col min="15879" max="15879" width="4.6640625" style="2" customWidth="1"/>
    <col min="15880" max="16129" width="9.109375" style="2"/>
    <col min="16130" max="16130" width="67" style="2" customWidth="1"/>
    <col min="16131" max="16131" width="6.109375" style="2" customWidth="1"/>
    <col min="16132" max="16132" width="12.6640625" style="2" customWidth="1"/>
    <col min="16133" max="16133" width="20.88671875" style="2" customWidth="1"/>
    <col min="16134" max="16134" width="20.109375" style="2" customWidth="1"/>
    <col min="16135" max="16135" width="4.6640625" style="2" customWidth="1"/>
    <col min="16136" max="16384" width="9.109375" style="2"/>
  </cols>
  <sheetData>
    <row r="1" spans="2:7" ht="68.25" customHeight="1" thickBot="1" x14ac:dyDescent="0.3"/>
    <row r="2" spans="2:7" s="15" customFormat="1" ht="21.6" thickBot="1" x14ac:dyDescent="0.45">
      <c r="B2" s="65" t="s">
        <v>68</v>
      </c>
      <c r="C2" s="66"/>
      <c r="D2" s="66"/>
      <c r="E2" s="67"/>
      <c r="F2" s="16"/>
      <c r="G2" s="16"/>
    </row>
    <row r="3" spans="2:7" s="8" customFormat="1" ht="15.6" x14ac:dyDescent="0.3">
      <c r="B3" s="29"/>
      <c r="C3" s="30"/>
      <c r="D3" s="30"/>
      <c r="E3" s="31"/>
      <c r="F3" s="11"/>
      <c r="G3" s="11"/>
    </row>
    <row r="4" spans="2:7" s="13" customFormat="1" ht="18.600000000000001" x14ac:dyDescent="0.45">
      <c r="B4" s="17"/>
      <c r="C4" s="18" t="s">
        <v>27</v>
      </c>
      <c r="D4" s="19" t="s">
        <v>59</v>
      </c>
      <c r="E4" s="20" t="s">
        <v>28</v>
      </c>
      <c r="F4" s="12"/>
      <c r="G4" s="12"/>
    </row>
    <row r="5" spans="2:7" s="8" customFormat="1" ht="15.6" x14ac:dyDescent="0.3">
      <c r="B5" s="21"/>
      <c r="C5" s="22"/>
      <c r="D5" s="23"/>
      <c r="E5" s="24"/>
      <c r="F5" s="5"/>
    </row>
    <row r="6" spans="2:7" s="8" customFormat="1" ht="15.6" x14ac:dyDescent="0.3">
      <c r="B6" s="21" t="s">
        <v>30</v>
      </c>
      <c r="C6" s="25">
        <f>rozpočet!E7</f>
        <v>0</v>
      </c>
      <c r="D6" s="26">
        <f>C6*0.21</f>
        <v>0</v>
      </c>
      <c r="E6" s="27">
        <f>C6+D6</f>
        <v>0</v>
      </c>
      <c r="F6" s="7"/>
    </row>
    <row r="7" spans="2:7" s="8" customFormat="1" ht="15.6" x14ac:dyDescent="0.3">
      <c r="B7" s="21" t="s">
        <v>31</v>
      </c>
      <c r="C7" s="25">
        <f>rozpočet!E51</f>
        <v>0</v>
      </c>
      <c r="D7" s="26">
        <f>C7*0.21</f>
        <v>0</v>
      </c>
      <c r="E7" s="27">
        <f>C7+D7</f>
        <v>0</v>
      </c>
      <c r="F7" s="7"/>
    </row>
    <row r="8" spans="2:7" ht="15.6" thickBot="1" x14ac:dyDescent="0.3">
      <c r="B8" s="32"/>
      <c r="C8" s="33"/>
      <c r="D8" s="34"/>
      <c r="E8" s="35"/>
      <c r="F8" s="1"/>
    </row>
    <row r="9" spans="2:7" s="14" customFormat="1" ht="18" thickBot="1" x14ac:dyDescent="0.35">
      <c r="B9" s="36" t="s">
        <v>29</v>
      </c>
      <c r="C9" s="37">
        <f>SUM(C6:C7)</f>
        <v>0</v>
      </c>
      <c r="D9" s="38">
        <f>SUM(D6:D7)</f>
        <v>0</v>
      </c>
      <c r="E9" s="39">
        <f>C9+D9</f>
        <v>0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&amp;R&amp;"Script MT Bold,Kurzíva"Ing.Jiří Nádvorník - TOK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Layout" zoomScaleNormal="100" workbookViewId="0"/>
  </sheetViews>
  <sheetFormatPr defaultRowHeight="15" x14ac:dyDescent="0.25"/>
  <cols>
    <col min="1" max="1" width="77.88671875" style="3" customWidth="1"/>
    <col min="2" max="2" width="6.109375" style="2" customWidth="1"/>
    <col min="3" max="3" width="11.5546875" style="2" customWidth="1"/>
    <col min="4" max="4" width="14.109375" style="2" customWidth="1"/>
    <col min="5" max="5" width="20.109375" style="2" customWidth="1"/>
    <col min="6" max="6" width="4.6640625" style="2" customWidth="1"/>
    <col min="7" max="256" width="9.109375" style="2"/>
    <col min="257" max="257" width="67" style="2" customWidth="1"/>
    <col min="258" max="258" width="6.109375" style="2" customWidth="1"/>
    <col min="259" max="259" width="12.6640625" style="2" customWidth="1"/>
    <col min="260" max="260" width="20.88671875" style="2" customWidth="1"/>
    <col min="261" max="261" width="20.109375" style="2" customWidth="1"/>
    <col min="262" max="262" width="4.6640625" style="2" customWidth="1"/>
    <col min="263" max="512" width="9.109375" style="2"/>
    <col min="513" max="513" width="67" style="2" customWidth="1"/>
    <col min="514" max="514" width="6.109375" style="2" customWidth="1"/>
    <col min="515" max="515" width="12.6640625" style="2" customWidth="1"/>
    <col min="516" max="516" width="20.88671875" style="2" customWidth="1"/>
    <col min="517" max="517" width="20.109375" style="2" customWidth="1"/>
    <col min="518" max="518" width="4.6640625" style="2" customWidth="1"/>
    <col min="519" max="768" width="9.109375" style="2"/>
    <col min="769" max="769" width="67" style="2" customWidth="1"/>
    <col min="770" max="770" width="6.109375" style="2" customWidth="1"/>
    <col min="771" max="771" width="12.6640625" style="2" customWidth="1"/>
    <col min="772" max="772" width="20.88671875" style="2" customWidth="1"/>
    <col min="773" max="773" width="20.109375" style="2" customWidth="1"/>
    <col min="774" max="774" width="4.6640625" style="2" customWidth="1"/>
    <col min="775" max="1024" width="9.109375" style="2"/>
    <col min="1025" max="1025" width="67" style="2" customWidth="1"/>
    <col min="1026" max="1026" width="6.109375" style="2" customWidth="1"/>
    <col min="1027" max="1027" width="12.6640625" style="2" customWidth="1"/>
    <col min="1028" max="1028" width="20.88671875" style="2" customWidth="1"/>
    <col min="1029" max="1029" width="20.109375" style="2" customWidth="1"/>
    <col min="1030" max="1030" width="4.6640625" style="2" customWidth="1"/>
    <col min="1031" max="1280" width="9.109375" style="2"/>
    <col min="1281" max="1281" width="67" style="2" customWidth="1"/>
    <col min="1282" max="1282" width="6.109375" style="2" customWidth="1"/>
    <col min="1283" max="1283" width="12.6640625" style="2" customWidth="1"/>
    <col min="1284" max="1284" width="20.88671875" style="2" customWidth="1"/>
    <col min="1285" max="1285" width="20.109375" style="2" customWidth="1"/>
    <col min="1286" max="1286" width="4.6640625" style="2" customWidth="1"/>
    <col min="1287" max="1536" width="9.109375" style="2"/>
    <col min="1537" max="1537" width="67" style="2" customWidth="1"/>
    <col min="1538" max="1538" width="6.109375" style="2" customWidth="1"/>
    <col min="1539" max="1539" width="12.6640625" style="2" customWidth="1"/>
    <col min="1540" max="1540" width="20.88671875" style="2" customWidth="1"/>
    <col min="1541" max="1541" width="20.109375" style="2" customWidth="1"/>
    <col min="1542" max="1542" width="4.6640625" style="2" customWidth="1"/>
    <col min="1543" max="1792" width="9.109375" style="2"/>
    <col min="1793" max="1793" width="67" style="2" customWidth="1"/>
    <col min="1794" max="1794" width="6.109375" style="2" customWidth="1"/>
    <col min="1795" max="1795" width="12.6640625" style="2" customWidth="1"/>
    <col min="1796" max="1796" width="20.88671875" style="2" customWidth="1"/>
    <col min="1797" max="1797" width="20.109375" style="2" customWidth="1"/>
    <col min="1798" max="1798" width="4.6640625" style="2" customWidth="1"/>
    <col min="1799" max="2048" width="9.109375" style="2"/>
    <col min="2049" max="2049" width="67" style="2" customWidth="1"/>
    <col min="2050" max="2050" width="6.109375" style="2" customWidth="1"/>
    <col min="2051" max="2051" width="12.6640625" style="2" customWidth="1"/>
    <col min="2052" max="2052" width="20.88671875" style="2" customWidth="1"/>
    <col min="2053" max="2053" width="20.109375" style="2" customWidth="1"/>
    <col min="2054" max="2054" width="4.6640625" style="2" customWidth="1"/>
    <col min="2055" max="2304" width="9.109375" style="2"/>
    <col min="2305" max="2305" width="67" style="2" customWidth="1"/>
    <col min="2306" max="2306" width="6.109375" style="2" customWidth="1"/>
    <col min="2307" max="2307" width="12.6640625" style="2" customWidth="1"/>
    <col min="2308" max="2308" width="20.88671875" style="2" customWidth="1"/>
    <col min="2309" max="2309" width="20.109375" style="2" customWidth="1"/>
    <col min="2310" max="2310" width="4.6640625" style="2" customWidth="1"/>
    <col min="2311" max="2560" width="9.109375" style="2"/>
    <col min="2561" max="2561" width="67" style="2" customWidth="1"/>
    <col min="2562" max="2562" width="6.109375" style="2" customWidth="1"/>
    <col min="2563" max="2563" width="12.6640625" style="2" customWidth="1"/>
    <col min="2564" max="2564" width="20.88671875" style="2" customWidth="1"/>
    <col min="2565" max="2565" width="20.109375" style="2" customWidth="1"/>
    <col min="2566" max="2566" width="4.6640625" style="2" customWidth="1"/>
    <col min="2567" max="2816" width="9.109375" style="2"/>
    <col min="2817" max="2817" width="67" style="2" customWidth="1"/>
    <col min="2818" max="2818" width="6.109375" style="2" customWidth="1"/>
    <col min="2819" max="2819" width="12.6640625" style="2" customWidth="1"/>
    <col min="2820" max="2820" width="20.88671875" style="2" customWidth="1"/>
    <col min="2821" max="2821" width="20.109375" style="2" customWidth="1"/>
    <col min="2822" max="2822" width="4.6640625" style="2" customWidth="1"/>
    <col min="2823" max="3072" width="9.109375" style="2"/>
    <col min="3073" max="3073" width="67" style="2" customWidth="1"/>
    <col min="3074" max="3074" width="6.109375" style="2" customWidth="1"/>
    <col min="3075" max="3075" width="12.6640625" style="2" customWidth="1"/>
    <col min="3076" max="3076" width="20.88671875" style="2" customWidth="1"/>
    <col min="3077" max="3077" width="20.109375" style="2" customWidth="1"/>
    <col min="3078" max="3078" width="4.6640625" style="2" customWidth="1"/>
    <col min="3079" max="3328" width="9.109375" style="2"/>
    <col min="3329" max="3329" width="67" style="2" customWidth="1"/>
    <col min="3330" max="3330" width="6.109375" style="2" customWidth="1"/>
    <col min="3331" max="3331" width="12.6640625" style="2" customWidth="1"/>
    <col min="3332" max="3332" width="20.88671875" style="2" customWidth="1"/>
    <col min="3333" max="3333" width="20.109375" style="2" customWidth="1"/>
    <col min="3334" max="3334" width="4.6640625" style="2" customWidth="1"/>
    <col min="3335" max="3584" width="9.109375" style="2"/>
    <col min="3585" max="3585" width="67" style="2" customWidth="1"/>
    <col min="3586" max="3586" width="6.109375" style="2" customWidth="1"/>
    <col min="3587" max="3587" width="12.6640625" style="2" customWidth="1"/>
    <col min="3588" max="3588" width="20.88671875" style="2" customWidth="1"/>
    <col min="3589" max="3589" width="20.109375" style="2" customWidth="1"/>
    <col min="3590" max="3590" width="4.6640625" style="2" customWidth="1"/>
    <col min="3591" max="3840" width="9.109375" style="2"/>
    <col min="3841" max="3841" width="67" style="2" customWidth="1"/>
    <col min="3842" max="3842" width="6.109375" style="2" customWidth="1"/>
    <col min="3843" max="3843" width="12.6640625" style="2" customWidth="1"/>
    <col min="3844" max="3844" width="20.88671875" style="2" customWidth="1"/>
    <col min="3845" max="3845" width="20.109375" style="2" customWidth="1"/>
    <col min="3846" max="3846" width="4.6640625" style="2" customWidth="1"/>
    <col min="3847" max="4096" width="9.109375" style="2"/>
    <col min="4097" max="4097" width="67" style="2" customWidth="1"/>
    <col min="4098" max="4098" width="6.109375" style="2" customWidth="1"/>
    <col min="4099" max="4099" width="12.6640625" style="2" customWidth="1"/>
    <col min="4100" max="4100" width="20.88671875" style="2" customWidth="1"/>
    <col min="4101" max="4101" width="20.109375" style="2" customWidth="1"/>
    <col min="4102" max="4102" width="4.6640625" style="2" customWidth="1"/>
    <col min="4103" max="4352" width="9.109375" style="2"/>
    <col min="4353" max="4353" width="67" style="2" customWidth="1"/>
    <col min="4354" max="4354" width="6.109375" style="2" customWidth="1"/>
    <col min="4355" max="4355" width="12.6640625" style="2" customWidth="1"/>
    <col min="4356" max="4356" width="20.88671875" style="2" customWidth="1"/>
    <col min="4357" max="4357" width="20.109375" style="2" customWidth="1"/>
    <col min="4358" max="4358" width="4.6640625" style="2" customWidth="1"/>
    <col min="4359" max="4608" width="9.109375" style="2"/>
    <col min="4609" max="4609" width="67" style="2" customWidth="1"/>
    <col min="4610" max="4610" width="6.109375" style="2" customWidth="1"/>
    <col min="4611" max="4611" width="12.6640625" style="2" customWidth="1"/>
    <col min="4612" max="4612" width="20.88671875" style="2" customWidth="1"/>
    <col min="4613" max="4613" width="20.109375" style="2" customWidth="1"/>
    <col min="4614" max="4614" width="4.6640625" style="2" customWidth="1"/>
    <col min="4615" max="4864" width="9.109375" style="2"/>
    <col min="4865" max="4865" width="67" style="2" customWidth="1"/>
    <col min="4866" max="4866" width="6.109375" style="2" customWidth="1"/>
    <col min="4867" max="4867" width="12.6640625" style="2" customWidth="1"/>
    <col min="4868" max="4868" width="20.88671875" style="2" customWidth="1"/>
    <col min="4869" max="4869" width="20.109375" style="2" customWidth="1"/>
    <col min="4870" max="4870" width="4.6640625" style="2" customWidth="1"/>
    <col min="4871" max="5120" width="9.109375" style="2"/>
    <col min="5121" max="5121" width="67" style="2" customWidth="1"/>
    <col min="5122" max="5122" width="6.109375" style="2" customWidth="1"/>
    <col min="5123" max="5123" width="12.6640625" style="2" customWidth="1"/>
    <col min="5124" max="5124" width="20.88671875" style="2" customWidth="1"/>
    <col min="5125" max="5125" width="20.109375" style="2" customWidth="1"/>
    <col min="5126" max="5126" width="4.6640625" style="2" customWidth="1"/>
    <col min="5127" max="5376" width="9.109375" style="2"/>
    <col min="5377" max="5377" width="67" style="2" customWidth="1"/>
    <col min="5378" max="5378" width="6.109375" style="2" customWidth="1"/>
    <col min="5379" max="5379" width="12.6640625" style="2" customWidth="1"/>
    <col min="5380" max="5380" width="20.88671875" style="2" customWidth="1"/>
    <col min="5381" max="5381" width="20.109375" style="2" customWidth="1"/>
    <col min="5382" max="5382" width="4.6640625" style="2" customWidth="1"/>
    <col min="5383" max="5632" width="9.109375" style="2"/>
    <col min="5633" max="5633" width="67" style="2" customWidth="1"/>
    <col min="5634" max="5634" width="6.109375" style="2" customWidth="1"/>
    <col min="5635" max="5635" width="12.6640625" style="2" customWidth="1"/>
    <col min="5636" max="5636" width="20.88671875" style="2" customWidth="1"/>
    <col min="5637" max="5637" width="20.109375" style="2" customWidth="1"/>
    <col min="5638" max="5638" width="4.6640625" style="2" customWidth="1"/>
    <col min="5639" max="5888" width="9.109375" style="2"/>
    <col min="5889" max="5889" width="67" style="2" customWidth="1"/>
    <col min="5890" max="5890" width="6.109375" style="2" customWidth="1"/>
    <col min="5891" max="5891" width="12.6640625" style="2" customWidth="1"/>
    <col min="5892" max="5892" width="20.88671875" style="2" customWidth="1"/>
    <col min="5893" max="5893" width="20.109375" style="2" customWidth="1"/>
    <col min="5894" max="5894" width="4.6640625" style="2" customWidth="1"/>
    <col min="5895" max="6144" width="9.109375" style="2"/>
    <col min="6145" max="6145" width="67" style="2" customWidth="1"/>
    <col min="6146" max="6146" width="6.109375" style="2" customWidth="1"/>
    <col min="6147" max="6147" width="12.6640625" style="2" customWidth="1"/>
    <col min="6148" max="6148" width="20.88671875" style="2" customWidth="1"/>
    <col min="6149" max="6149" width="20.109375" style="2" customWidth="1"/>
    <col min="6150" max="6150" width="4.6640625" style="2" customWidth="1"/>
    <col min="6151" max="6400" width="9.109375" style="2"/>
    <col min="6401" max="6401" width="67" style="2" customWidth="1"/>
    <col min="6402" max="6402" width="6.109375" style="2" customWidth="1"/>
    <col min="6403" max="6403" width="12.6640625" style="2" customWidth="1"/>
    <col min="6404" max="6404" width="20.88671875" style="2" customWidth="1"/>
    <col min="6405" max="6405" width="20.109375" style="2" customWidth="1"/>
    <col min="6406" max="6406" width="4.6640625" style="2" customWidth="1"/>
    <col min="6407" max="6656" width="9.109375" style="2"/>
    <col min="6657" max="6657" width="67" style="2" customWidth="1"/>
    <col min="6658" max="6658" width="6.109375" style="2" customWidth="1"/>
    <col min="6659" max="6659" width="12.6640625" style="2" customWidth="1"/>
    <col min="6660" max="6660" width="20.88671875" style="2" customWidth="1"/>
    <col min="6661" max="6661" width="20.109375" style="2" customWidth="1"/>
    <col min="6662" max="6662" width="4.6640625" style="2" customWidth="1"/>
    <col min="6663" max="6912" width="9.109375" style="2"/>
    <col min="6913" max="6913" width="67" style="2" customWidth="1"/>
    <col min="6914" max="6914" width="6.109375" style="2" customWidth="1"/>
    <col min="6915" max="6915" width="12.6640625" style="2" customWidth="1"/>
    <col min="6916" max="6916" width="20.88671875" style="2" customWidth="1"/>
    <col min="6917" max="6917" width="20.109375" style="2" customWidth="1"/>
    <col min="6918" max="6918" width="4.6640625" style="2" customWidth="1"/>
    <col min="6919" max="7168" width="9.109375" style="2"/>
    <col min="7169" max="7169" width="67" style="2" customWidth="1"/>
    <col min="7170" max="7170" width="6.109375" style="2" customWidth="1"/>
    <col min="7171" max="7171" width="12.6640625" style="2" customWidth="1"/>
    <col min="7172" max="7172" width="20.88671875" style="2" customWidth="1"/>
    <col min="7173" max="7173" width="20.109375" style="2" customWidth="1"/>
    <col min="7174" max="7174" width="4.6640625" style="2" customWidth="1"/>
    <col min="7175" max="7424" width="9.109375" style="2"/>
    <col min="7425" max="7425" width="67" style="2" customWidth="1"/>
    <col min="7426" max="7426" width="6.109375" style="2" customWidth="1"/>
    <col min="7427" max="7427" width="12.6640625" style="2" customWidth="1"/>
    <col min="7428" max="7428" width="20.88671875" style="2" customWidth="1"/>
    <col min="7429" max="7429" width="20.109375" style="2" customWidth="1"/>
    <col min="7430" max="7430" width="4.6640625" style="2" customWidth="1"/>
    <col min="7431" max="7680" width="9.109375" style="2"/>
    <col min="7681" max="7681" width="67" style="2" customWidth="1"/>
    <col min="7682" max="7682" width="6.109375" style="2" customWidth="1"/>
    <col min="7683" max="7683" width="12.6640625" style="2" customWidth="1"/>
    <col min="7684" max="7684" width="20.88671875" style="2" customWidth="1"/>
    <col min="7685" max="7685" width="20.109375" style="2" customWidth="1"/>
    <col min="7686" max="7686" width="4.6640625" style="2" customWidth="1"/>
    <col min="7687" max="7936" width="9.109375" style="2"/>
    <col min="7937" max="7937" width="67" style="2" customWidth="1"/>
    <col min="7938" max="7938" width="6.109375" style="2" customWidth="1"/>
    <col min="7939" max="7939" width="12.6640625" style="2" customWidth="1"/>
    <col min="7940" max="7940" width="20.88671875" style="2" customWidth="1"/>
    <col min="7941" max="7941" width="20.109375" style="2" customWidth="1"/>
    <col min="7942" max="7942" width="4.6640625" style="2" customWidth="1"/>
    <col min="7943" max="8192" width="9.109375" style="2"/>
    <col min="8193" max="8193" width="67" style="2" customWidth="1"/>
    <col min="8194" max="8194" width="6.109375" style="2" customWidth="1"/>
    <col min="8195" max="8195" width="12.6640625" style="2" customWidth="1"/>
    <col min="8196" max="8196" width="20.88671875" style="2" customWidth="1"/>
    <col min="8197" max="8197" width="20.109375" style="2" customWidth="1"/>
    <col min="8198" max="8198" width="4.6640625" style="2" customWidth="1"/>
    <col min="8199" max="8448" width="9.109375" style="2"/>
    <col min="8449" max="8449" width="67" style="2" customWidth="1"/>
    <col min="8450" max="8450" width="6.109375" style="2" customWidth="1"/>
    <col min="8451" max="8451" width="12.6640625" style="2" customWidth="1"/>
    <col min="8452" max="8452" width="20.88671875" style="2" customWidth="1"/>
    <col min="8453" max="8453" width="20.109375" style="2" customWidth="1"/>
    <col min="8454" max="8454" width="4.6640625" style="2" customWidth="1"/>
    <col min="8455" max="8704" width="9.109375" style="2"/>
    <col min="8705" max="8705" width="67" style="2" customWidth="1"/>
    <col min="8706" max="8706" width="6.109375" style="2" customWidth="1"/>
    <col min="8707" max="8707" width="12.6640625" style="2" customWidth="1"/>
    <col min="8708" max="8708" width="20.88671875" style="2" customWidth="1"/>
    <col min="8709" max="8709" width="20.109375" style="2" customWidth="1"/>
    <col min="8710" max="8710" width="4.6640625" style="2" customWidth="1"/>
    <col min="8711" max="8960" width="9.109375" style="2"/>
    <col min="8961" max="8961" width="67" style="2" customWidth="1"/>
    <col min="8962" max="8962" width="6.109375" style="2" customWidth="1"/>
    <col min="8963" max="8963" width="12.6640625" style="2" customWidth="1"/>
    <col min="8964" max="8964" width="20.88671875" style="2" customWidth="1"/>
    <col min="8965" max="8965" width="20.109375" style="2" customWidth="1"/>
    <col min="8966" max="8966" width="4.6640625" style="2" customWidth="1"/>
    <col min="8967" max="9216" width="9.109375" style="2"/>
    <col min="9217" max="9217" width="67" style="2" customWidth="1"/>
    <col min="9218" max="9218" width="6.109375" style="2" customWidth="1"/>
    <col min="9219" max="9219" width="12.6640625" style="2" customWidth="1"/>
    <col min="9220" max="9220" width="20.88671875" style="2" customWidth="1"/>
    <col min="9221" max="9221" width="20.109375" style="2" customWidth="1"/>
    <col min="9222" max="9222" width="4.6640625" style="2" customWidth="1"/>
    <col min="9223" max="9472" width="9.109375" style="2"/>
    <col min="9473" max="9473" width="67" style="2" customWidth="1"/>
    <col min="9474" max="9474" width="6.109375" style="2" customWidth="1"/>
    <col min="9475" max="9475" width="12.6640625" style="2" customWidth="1"/>
    <col min="9476" max="9476" width="20.88671875" style="2" customWidth="1"/>
    <col min="9477" max="9477" width="20.109375" style="2" customWidth="1"/>
    <col min="9478" max="9478" width="4.6640625" style="2" customWidth="1"/>
    <col min="9479" max="9728" width="9.109375" style="2"/>
    <col min="9729" max="9729" width="67" style="2" customWidth="1"/>
    <col min="9730" max="9730" width="6.109375" style="2" customWidth="1"/>
    <col min="9731" max="9731" width="12.6640625" style="2" customWidth="1"/>
    <col min="9732" max="9732" width="20.88671875" style="2" customWidth="1"/>
    <col min="9733" max="9733" width="20.109375" style="2" customWidth="1"/>
    <col min="9734" max="9734" width="4.6640625" style="2" customWidth="1"/>
    <col min="9735" max="9984" width="9.109375" style="2"/>
    <col min="9985" max="9985" width="67" style="2" customWidth="1"/>
    <col min="9986" max="9986" width="6.109375" style="2" customWidth="1"/>
    <col min="9987" max="9987" width="12.6640625" style="2" customWidth="1"/>
    <col min="9988" max="9988" width="20.88671875" style="2" customWidth="1"/>
    <col min="9989" max="9989" width="20.109375" style="2" customWidth="1"/>
    <col min="9990" max="9990" width="4.6640625" style="2" customWidth="1"/>
    <col min="9991" max="10240" width="9.109375" style="2"/>
    <col min="10241" max="10241" width="67" style="2" customWidth="1"/>
    <col min="10242" max="10242" width="6.109375" style="2" customWidth="1"/>
    <col min="10243" max="10243" width="12.6640625" style="2" customWidth="1"/>
    <col min="10244" max="10244" width="20.88671875" style="2" customWidth="1"/>
    <col min="10245" max="10245" width="20.109375" style="2" customWidth="1"/>
    <col min="10246" max="10246" width="4.6640625" style="2" customWidth="1"/>
    <col min="10247" max="10496" width="9.109375" style="2"/>
    <col min="10497" max="10497" width="67" style="2" customWidth="1"/>
    <col min="10498" max="10498" width="6.109375" style="2" customWidth="1"/>
    <col min="10499" max="10499" width="12.6640625" style="2" customWidth="1"/>
    <col min="10500" max="10500" width="20.88671875" style="2" customWidth="1"/>
    <col min="10501" max="10501" width="20.109375" style="2" customWidth="1"/>
    <col min="10502" max="10502" width="4.6640625" style="2" customWidth="1"/>
    <col min="10503" max="10752" width="9.109375" style="2"/>
    <col min="10753" max="10753" width="67" style="2" customWidth="1"/>
    <col min="10754" max="10754" width="6.109375" style="2" customWidth="1"/>
    <col min="10755" max="10755" width="12.6640625" style="2" customWidth="1"/>
    <col min="10756" max="10756" width="20.88671875" style="2" customWidth="1"/>
    <col min="10757" max="10757" width="20.109375" style="2" customWidth="1"/>
    <col min="10758" max="10758" width="4.6640625" style="2" customWidth="1"/>
    <col min="10759" max="11008" width="9.109375" style="2"/>
    <col min="11009" max="11009" width="67" style="2" customWidth="1"/>
    <col min="11010" max="11010" width="6.109375" style="2" customWidth="1"/>
    <col min="11011" max="11011" width="12.6640625" style="2" customWidth="1"/>
    <col min="11012" max="11012" width="20.88671875" style="2" customWidth="1"/>
    <col min="11013" max="11013" width="20.109375" style="2" customWidth="1"/>
    <col min="11014" max="11014" width="4.6640625" style="2" customWidth="1"/>
    <col min="11015" max="11264" width="9.109375" style="2"/>
    <col min="11265" max="11265" width="67" style="2" customWidth="1"/>
    <col min="11266" max="11266" width="6.109375" style="2" customWidth="1"/>
    <col min="11267" max="11267" width="12.6640625" style="2" customWidth="1"/>
    <col min="11268" max="11268" width="20.88671875" style="2" customWidth="1"/>
    <col min="11269" max="11269" width="20.109375" style="2" customWidth="1"/>
    <col min="11270" max="11270" width="4.6640625" style="2" customWidth="1"/>
    <col min="11271" max="11520" width="9.109375" style="2"/>
    <col min="11521" max="11521" width="67" style="2" customWidth="1"/>
    <col min="11522" max="11522" width="6.109375" style="2" customWidth="1"/>
    <col min="11523" max="11523" width="12.6640625" style="2" customWidth="1"/>
    <col min="11524" max="11524" width="20.88671875" style="2" customWidth="1"/>
    <col min="11525" max="11525" width="20.109375" style="2" customWidth="1"/>
    <col min="11526" max="11526" width="4.6640625" style="2" customWidth="1"/>
    <col min="11527" max="11776" width="9.109375" style="2"/>
    <col min="11777" max="11777" width="67" style="2" customWidth="1"/>
    <col min="11778" max="11778" width="6.109375" style="2" customWidth="1"/>
    <col min="11779" max="11779" width="12.6640625" style="2" customWidth="1"/>
    <col min="11780" max="11780" width="20.88671875" style="2" customWidth="1"/>
    <col min="11781" max="11781" width="20.109375" style="2" customWidth="1"/>
    <col min="11782" max="11782" width="4.6640625" style="2" customWidth="1"/>
    <col min="11783" max="12032" width="9.109375" style="2"/>
    <col min="12033" max="12033" width="67" style="2" customWidth="1"/>
    <col min="12034" max="12034" width="6.109375" style="2" customWidth="1"/>
    <col min="12035" max="12035" width="12.6640625" style="2" customWidth="1"/>
    <col min="12036" max="12036" width="20.88671875" style="2" customWidth="1"/>
    <col min="12037" max="12037" width="20.109375" style="2" customWidth="1"/>
    <col min="12038" max="12038" width="4.6640625" style="2" customWidth="1"/>
    <col min="12039" max="12288" width="9.109375" style="2"/>
    <col min="12289" max="12289" width="67" style="2" customWidth="1"/>
    <col min="12290" max="12290" width="6.109375" style="2" customWidth="1"/>
    <col min="12291" max="12291" width="12.6640625" style="2" customWidth="1"/>
    <col min="12292" max="12292" width="20.88671875" style="2" customWidth="1"/>
    <col min="12293" max="12293" width="20.109375" style="2" customWidth="1"/>
    <col min="12294" max="12294" width="4.6640625" style="2" customWidth="1"/>
    <col min="12295" max="12544" width="9.109375" style="2"/>
    <col min="12545" max="12545" width="67" style="2" customWidth="1"/>
    <col min="12546" max="12546" width="6.109375" style="2" customWidth="1"/>
    <col min="12547" max="12547" width="12.6640625" style="2" customWidth="1"/>
    <col min="12548" max="12548" width="20.88671875" style="2" customWidth="1"/>
    <col min="12549" max="12549" width="20.109375" style="2" customWidth="1"/>
    <col min="12550" max="12550" width="4.6640625" style="2" customWidth="1"/>
    <col min="12551" max="12800" width="9.109375" style="2"/>
    <col min="12801" max="12801" width="67" style="2" customWidth="1"/>
    <col min="12802" max="12802" width="6.109375" style="2" customWidth="1"/>
    <col min="12803" max="12803" width="12.6640625" style="2" customWidth="1"/>
    <col min="12804" max="12804" width="20.88671875" style="2" customWidth="1"/>
    <col min="12805" max="12805" width="20.109375" style="2" customWidth="1"/>
    <col min="12806" max="12806" width="4.6640625" style="2" customWidth="1"/>
    <col min="12807" max="13056" width="9.109375" style="2"/>
    <col min="13057" max="13057" width="67" style="2" customWidth="1"/>
    <col min="13058" max="13058" width="6.109375" style="2" customWidth="1"/>
    <col min="13059" max="13059" width="12.6640625" style="2" customWidth="1"/>
    <col min="13060" max="13060" width="20.88671875" style="2" customWidth="1"/>
    <col min="13061" max="13061" width="20.109375" style="2" customWidth="1"/>
    <col min="13062" max="13062" width="4.6640625" style="2" customWidth="1"/>
    <col min="13063" max="13312" width="9.109375" style="2"/>
    <col min="13313" max="13313" width="67" style="2" customWidth="1"/>
    <col min="13314" max="13314" width="6.109375" style="2" customWidth="1"/>
    <col min="13315" max="13315" width="12.6640625" style="2" customWidth="1"/>
    <col min="13316" max="13316" width="20.88671875" style="2" customWidth="1"/>
    <col min="13317" max="13317" width="20.109375" style="2" customWidth="1"/>
    <col min="13318" max="13318" width="4.6640625" style="2" customWidth="1"/>
    <col min="13319" max="13568" width="9.109375" style="2"/>
    <col min="13569" max="13569" width="67" style="2" customWidth="1"/>
    <col min="13570" max="13570" width="6.109375" style="2" customWidth="1"/>
    <col min="13571" max="13571" width="12.6640625" style="2" customWidth="1"/>
    <col min="13572" max="13572" width="20.88671875" style="2" customWidth="1"/>
    <col min="13573" max="13573" width="20.109375" style="2" customWidth="1"/>
    <col min="13574" max="13574" width="4.6640625" style="2" customWidth="1"/>
    <col min="13575" max="13824" width="9.109375" style="2"/>
    <col min="13825" max="13825" width="67" style="2" customWidth="1"/>
    <col min="13826" max="13826" width="6.109375" style="2" customWidth="1"/>
    <col min="13827" max="13827" width="12.6640625" style="2" customWidth="1"/>
    <col min="13828" max="13828" width="20.88671875" style="2" customWidth="1"/>
    <col min="13829" max="13829" width="20.109375" style="2" customWidth="1"/>
    <col min="13830" max="13830" width="4.6640625" style="2" customWidth="1"/>
    <col min="13831" max="14080" width="9.109375" style="2"/>
    <col min="14081" max="14081" width="67" style="2" customWidth="1"/>
    <col min="14082" max="14082" width="6.109375" style="2" customWidth="1"/>
    <col min="14083" max="14083" width="12.6640625" style="2" customWidth="1"/>
    <col min="14084" max="14084" width="20.88671875" style="2" customWidth="1"/>
    <col min="14085" max="14085" width="20.109375" style="2" customWidth="1"/>
    <col min="14086" max="14086" width="4.6640625" style="2" customWidth="1"/>
    <col min="14087" max="14336" width="9.109375" style="2"/>
    <col min="14337" max="14337" width="67" style="2" customWidth="1"/>
    <col min="14338" max="14338" width="6.109375" style="2" customWidth="1"/>
    <col min="14339" max="14339" width="12.6640625" style="2" customWidth="1"/>
    <col min="14340" max="14340" width="20.88671875" style="2" customWidth="1"/>
    <col min="14341" max="14341" width="20.109375" style="2" customWidth="1"/>
    <col min="14342" max="14342" width="4.6640625" style="2" customWidth="1"/>
    <col min="14343" max="14592" width="9.109375" style="2"/>
    <col min="14593" max="14593" width="67" style="2" customWidth="1"/>
    <col min="14594" max="14594" width="6.109375" style="2" customWidth="1"/>
    <col min="14595" max="14595" width="12.6640625" style="2" customWidth="1"/>
    <col min="14596" max="14596" width="20.88671875" style="2" customWidth="1"/>
    <col min="14597" max="14597" width="20.109375" style="2" customWidth="1"/>
    <col min="14598" max="14598" width="4.6640625" style="2" customWidth="1"/>
    <col min="14599" max="14848" width="9.109375" style="2"/>
    <col min="14849" max="14849" width="67" style="2" customWidth="1"/>
    <col min="14850" max="14850" width="6.109375" style="2" customWidth="1"/>
    <col min="14851" max="14851" width="12.6640625" style="2" customWidth="1"/>
    <col min="14852" max="14852" width="20.88671875" style="2" customWidth="1"/>
    <col min="14853" max="14853" width="20.109375" style="2" customWidth="1"/>
    <col min="14854" max="14854" width="4.6640625" style="2" customWidth="1"/>
    <col min="14855" max="15104" width="9.109375" style="2"/>
    <col min="15105" max="15105" width="67" style="2" customWidth="1"/>
    <col min="15106" max="15106" width="6.109375" style="2" customWidth="1"/>
    <col min="15107" max="15107" width="12.6640625" style="2" customWidth="1"/>
    <col min="15108" max="15108" width="20.88671875" style="2" customWidth="1"/>
    <col min="15109" max="15109" width="20.109375" style="2" customWidth="1"/>
    <col min="15110" max="15110" width="4.6640625" style="2" customWidth="1"/>
    <col min="15111" max="15360" width="9.109375" style="2"/>
    <col min="15361" max="15361" width="67" style="2" customWidth="1"/>
    <col min="15362" max="15362" width="6.109375" style="2" customWidth="1"/>
    <col min="15363" max="15363" width="12.6640625" style="2" customWidth="1"/>
    <col min="15364" max="15364" width="20.88671875" style="2" customWidth="1"/>
    <col min="15365" max="15365" width="20.109375" style="2" customWidth="1"/>
    <col min="15366" max="15366" width="4.6640625" style="2" customWidth="1"/>
    <col min="15367" max="15616" width="9.109375" style="2"/>
    <col min="15617" max="15617" width="67" style="2" customWidth="1"/>
    <col min="15618" max="15618" width="6.109375" style="2" customWidth="1"/>
    <col min="15619" max="15619" width="12.6640625" style="2" customWidth="1"/>
    <col min="15620" max="15620" width="20.88671875" style="2" customWidth="1"/>
    <col min="15621" max="15621" width="20.109375" style="2" customWidth="1"/>
    <col min="15622" max="15622" width="4.6640625" style="2" customWidth="1"/>
    <col min="15623" max="15872" width="9.109375" style="2"/>
    <col min="15873" max="15873" width="67" style="2" customWidth="1"/>
    <col min="15874" max="15874" width="6.109375" style="2" customWidth="1"/>
    <col min="15875" max="15875" width="12.6640625" style="2" customWidth="1"/>
    <col min="15876" max="15876" width="20.88671875" style="2" customWidth="1"/>
    <col min="15877" max="15877" width="20.109375" style="2" customWidth="1"/>
    <col min="15878" max="15878" width="4.6640625" style="2" customWidth="1"/>
    <col min="15879" max="16128" width="9.109375" style="2"/>
    <col min="16129" max="16129" width="67" style="2" customWidth="1"/>
    <col min="16130" max="16130" width="6.109375" style="2" customWidth="1"/>
    <col min="16131" max="16131" width="12.6640625" style="2" customWidth="1"/>
    <col min="16132" max="16132" width="20.88671875" style="2" customWidth="1"/>
    <col min="16133" max="16133" width="20.109375" style="2" customWidth="1"/>
    <col min="16134" max="16134" width="4.6640625" style="2" customWidth="1"/>
    <col min="16135" max="16384" width="9.109375" style="2"/>
  </cols>
  <sheetData>
    <row r="1" spans="1:5" s="8" customFormat="1" ht="15.6" x14ac:dyDescent="0.3">
      <c r="A1" s="4" t="s">
        <v>67</v>
      </c>
      <c r="B1" s="7"/>
      <c r="C1" s="5"/>
      <c r="D1" s="5"/>
      <c r="E1" s="5"/>
    </row>
    <row r="2" spans="1:5" s="8" customFormat="1" ht="15.6" x14ac:dyDescent="0.3">
      <c r="A2" s="4" t="s">
        <v>34</v>
      </c>
      <c r="B2" s="7"/>
      <c r="C2" s="5"/>
      <c r="D2" s="7"/>
      <c r="E2" s="7"/>
    </row>
    <row r="3" spans="1:5" s="8" customFormat="1" ht="15.6" x14ac:dyDescent="0.3">
      <c r="A3" s="4"/>
      <c r="B3" s="7"/>
      <c r="C3" s="5"/>
      <c r="D3" s="7"/>
      <c r="E3" s="7"/>
    </row>
    <row r="4" spans="1:5" s="8" customFormat="1" ht="15.6" x14ac:dyDescent="0.3">
      <c r="A4" s="4" t="s">
        <v>19</v>
      </c>
      <c r="B4" s="7"/>
      <c r="C4" s="5"/>
      <c r="D4" s="7"/>
      <c r="E4" s="6">
        <f>E7+E51</f>
        <v>0</v>
      </c>
    </row>
    <row r="5" spans="1:5" s="8" customFormat="1" ht="15.6" x14ac:dyDescent="0.3">
      <c r="A5" s="9" t="s">
        <v>25</v>
      </c>
      <c r="B5" s="7"/>
      <c r="C5" s="5"/>
      <c r="D5" s="7"/>
      <c r="E5" s="10">
        <f>E4*0.21</f>
        <v>0</v>
      </c>
    </row>
    <row r="6" spans="1:5" s="8" customFormat="1" ht="15.6" x14ac:dyDescent="0.3">
      <c r="A6" s="4" t="s">
        <v>26</v>
      </c>
      <c r="B6" s="7"/>
      <c r="C6" s="7"/>
      <c r="D6" s="7"/>
      <c r="E6" s="6">
        <f>E4+E5</f>
        <v>0</v>
      </c>
    </row>
    <row r="7" spans="1:5" ht="18.75" customHeight="1" x14ac:dyDescent="0.25">
      <c r="A7" s="57" t="s">
        <v>58</v>
      </c>
      <c r="B7" s="28"/>
      <c r="C7" s="28"/>
      <c r="D7" s="28"/>
      <c r="E7" s="58">
        <f>E9+E21+E32+E49</f>
        <v>0</v>
      </c>
    </row>
    <row r="8" spans="1:5" ht="15.6" x14ac:dyDescent="0.25">
      <c r="A8" s="40" t="s">
        <v>0</v>
      </c>
      <c r="B8" s="41" t="s">
        <v>1</v>
      </c>
      <c r="C8" s="42" t="s">
        <v>2</v>
      </c>
      <c r="D8" s="42" t="s">
        <v>64</v>
      </c>
      <c r="E8" s="43" t="s">
        <v>3</v>
      </c>
    </row>
    <row r="9" spans="1:5" ht="15.6" x14ac:dyDescent="0.25">
      <c r="A9" s="44" t="s">
        <v>4</v>
      </c>
      <c r="B9" s="45"/>
      <c r="C9" s="46"/>
      <c r="D9" s="47"/>
      <c r="E9" s="48">
        <f>SUM(E10:E20)</f>
        <v>0</v>
      </c>
    </row>
    <row r="10" spans="1:5" ht="30" x14ac:dyDescent="0.25">
      <c r="A10" s="49" t="s">
        <v>35</v>
      </c>
      <c r="B10" s="50" t="s">
        <v>5</v>
      </c>
      <c r="C10" s="51">
        <v>814.05</v>
      </c>
      <c r="D10" s="52"/>
      <c r="E10" s="53">
        <f t="shared" ref="E10" si="0">ROUND(C10*(D10),2)</f>
        <v>0</v>
      </c>
    </row>
    <row r="11" spans="1:5" ht="45" x14ac:dyDescent="0.25">
      <c r="A11" s="49" t="s">
        <v>38</v>
      </c>
      <c r="B11" s="50" t="s">
        <v>5</v>
      </c>
      <c r="C11" s="51">
        <v>784.95</v>
      </c>
      <c r="D11" s="52"/>
      <c r="E11" s="53">
        <f t="shared" ref="E11:E20" si="1">ROUND(C11*(D11),2)</f>
        <v>0</v>
      </c>
    </row>
    <row r="12" spans="1:5" ht="30" x14ac:dyDescent="0.25">
      <c r="A12" s="59" t="s">
        <v>37</v>
      </c>
      <c r="B12" s="60" t="s">
        <v>7</v>
      </c>
      <c r="C12" s="61">
        <v>144.72</v>
      </c>
      <c r="D12" s="62"/>
      <c r="E12" s="63">
        <f t="shared" si="1"/>
        <v>0</v>
      </c>
    </row>
    <row r="13" spans="1:5" x14ac:dyDescent="0.25">
      <c r="A13" s="59" t="s">
        <v>36</v>
      </c>
      <c r="B13" s="60" t="s">
        <v>7</v>
      </c>
      <c r="C13" s="61">
        <f>C12</f>
        <v>144.72</v>
      </c>
      <c r="D13" s="62"/>
      <c r="E13" s="63">
        <f t="shared" si="1"/>
        <v>0</v>
      </c>
    </row>
    <row r="14" spans="1:5" ht="30" x14ac:dyDescent="0.25">
      <c r="A14" s="54" t="s">
        <v>39</v>
      </c>
      <c r="B14" s="50" t="s">
        <v>7</v>
      </c>
      <c r="C14" s="51">
        <v>235.45</v>
      </c>
      <c r="D14" s="55"/>
      <c r="E14" s="53">
        <f t="shared" si="1"/>
        <v>0</v>
      </c>
    </row>
    <row r="15" spans="1:5" x14ac:dyDescent="0.25">
      <c r="A15" s="54" t="s">
        <v>21</v>
      </c>
      <c r="B15" s="50" t="s">
        <v>7</v>
      </c>
      <c r="C15" s="51">
        <f>C14*0.3</f>
        <v>70.634999999999991</v>
      </c>
      <c r="D15" s="55"/>
      <c r="E15" s="53">
        <f t="shared" si="1"/>
        <v>0</v>
      </c>
    </row>
    <row r="16" spans="1:5" x14ac:dyDescent="0.25">
      <c r="A16" s="49" t="s">
        <v>8</v>
      </c>
      <c r="B16" s="50" t="s">
        <v>7</v>
      </c>
      <c r="C16" s="51">
        <f>C11*0.1+C12+C14</f>
        <v>458.66499999999996</v>
      </c>
      <c r="D16" s="52"/>
      <c r="E16" s="53">
        <f t="shared" si="1"/>
        <v>0</v>
      </c>
    </row>
    <row r="17" spans="1:5" x14ac:dyDescent="0.25">
      <c r="A17" s="49" t="s">
        <v>9</v>
      </c>
      <c r="B17" s="50" t="s">
        <v>7</v>
      </c>
      <c r="C17" s="51">
        <f>C16</f>
        <v>458.66499999999996</v>
      </c>
      <c r="D17" s="52"/>
      <c r="E17" s="53">
        <f t="shared" si="1"/>
        <v>0</v>
      </c>
    </row>
    <row r="18" spans="1:5" x14ac:dyDescent="0.25">
      <c r="A18" s="49" t="s">
        <v>10</v>
      </c>
      <c r="B18" s="50" t="s">
        <v>7</v>
      </c>
      <c r="C18" s="51">
        <f>C16</f>
        <v>458.66499999999996</v>
      </c>
      <c r="D18" s="52"/>
      <c r="E18" s="53">
        <f t="shared" si="1"/>
        <v>0</v>
      </c>
    </row>
    <row r="19" spans="1:5" x14ac:dyDescent="0.25">
      <c r="A19" s="49" t="s">
        <v>57</v>
      </c>
      <c r="B19" s="50" t="s">
        <v>11</v>
      </c>
      <c r="C19" s="51">
        <f>C18*1.6</f>
        <v>733.86400000000003</v>
      </c>
      <c r="D19" s="52"/>
      <c r="E19" s="53">
        <f t="shared" si="1"/>
        <v>0</v>
      </c>
    </row>
    <row r="20" spans="1:5" ht="30" x14ac:dyDescent="0.25">
      <c r="A20" s="54" t="s">
        <v>40</v>
      </c>
      <c r="B20" s="50" t="s">
        <v>5</v>
      </c>
      <c r="C20" s="51">
        <v>979.95</v>
      </c>
      <c r="D20" s="52"/>
      <c r="E20" s="53">
        <f t="shared" si="1"/>
        <v>0</v>
      </c>
    </row>
    <row r="21" spans="1:5" ht="15.6" x14ac:dyDescent="0.25">
      <c r="A21" s="44" t="s">
        <v>12</v>
      </c>
      <c r="B21" s="45"/>
      <c r="C21" s="47"/>
      <c r="D21" s="51"/>
      <c r="E21" s="56">
        <f>SUM(E22:E31)</f>
        <v>0</v>
      </c>
    </row>
    <row r="22" spans="1:5" x14ac:dyDescent="0.25">
      <c r="A22" s="49" t="s">
        <v>55</v>
      </c>
      <c r="B22" s="50" t="s">
        <v>5</v>
      </c>
      <c r="C22" s="51">
        <f>C11</f>
        <v>784.95</v>
      </c>
      <c r="D22" s="52"/>
      <c r="E22" s="53">
        <f t="shared" ref="E22:E54" si="2">ROUND(C22*(D22),2)</f>
        <v>0</v>
      </c>
    </row>
    <row r="23" spans="1:5" x14ac:dyDescent="0.25">
      <c r="A23" s="49" t="s">
        <v>62</v>
      </c>
      <c r="B23" s="50" t="s">
        <v>5</v>
      </c>
      <c r="C23" s="51">
        <v>90</v>
      </c>
      <c r="D23" s="52"/>
      <c r="E23" s="53">
        <f t="shared" ref="E23" si="3">ROUND(C23*(D23),2)</f>
        <v>0</v>
      </c>
    </row>
    <row r="24" spans="1:5" ht="15.75" customHeight="1" x14ac:dyDescent="0.25">
      <c r="A24" s="64" t="s">
        <v>63</v>
      </c>
      <c r="B24" s="50" t="s">
        <v>5</v>
      </c>
      <c r="C24" s="51">
        <v>194.25</v>
      </c>
      <c r="D24" s="52"/>
      <c r="E24" s="53">
        <f t="shared" ref="E24" si="4">ROUND(C24*(D24),2)</f>
        <v>0</v>
      </c>
    </row>
    <row r="25" spans="1:5" x14ac:dyDescent="0.25">
      <c r="A25" s="49" t="s">
        <v>56</v>
      </c>
      <c r="B25" s="50" t="s">
        <v>5</v>
      </c>
      <c r="C25" s="51">
        <f>C11</f>
        <v>784.95</v>
      </c>
      <c r="D25" s="52"/>
      <c r="E25" s="53">
        <f t="shared" si="2"/>
        <v>0</v>
      </c>
    </row>
    <row r="26" spans="1:5" ht="15.75" customHeight="1" x14ac:dyDescent="0.25">
      <c r="A26" s="49" t="s">
        <v>65</v>
      </c>
      <c r="B26" s="50" t="s">
        <v>11</v>
      </c>
      <c r="C26" s="51">
        <f>((154*0.9*0.6) + (72*0.6*0.6)) * 1.8</f>
        <v>196.34399999999999</v>
      </c>
      <c r="D26" s="52"/>
      <c r="E26" s="53">
        <f t="shared" ref="E26" si="5">ROUND(C26*(D26),2)</f>
        <v>0</v>
      </c>
    </row>
    <row r="27" spans="1:5" ht="15.75" customHeight="1" x14ac:dyDescent="0.25">
      <c r="A27" s="49" t="s">
        <v>66</v>
      </c>
      <c r="B27" s="50" t="s">
        <v>11</v>
      </c>
      <c r="C27" s="51">
        <f>90*0.1*0.5*1.6</f>
        <v>7.2</v>
      </c>
      <c r="D27" s="52"/>
      <c r="E27" s="53">
        <f t="shared" ref="E27" si="6">ROUND(C27*(D27),2)</f>
        <v>0</v>
      </c>
    </row>
    <row r="28" spans="1:5" x14ac:dyDescent="0.25">
      <c r="A28" s="49" t="s">
        <v>23</v>
      </c>
      <c r="B28" s="50" t="s">
        <v>5</v>
      </c>
      <c r="C28" s="51">
        <f>C22</f>
        <v>784.95</v>
      </c>
      <c r="D28" s="52"/>
      <c r="E28" s="53">
        <f t="shared" si="2"/>
        <v>0</v>
      </c>
    </row>
    <row r="29" spans="1:5" x14ac:dyDescent="0.25">
      <c r="A29" s="49" t="s">
        <v>32</v>
      </c>
      <c r="B29" s="50" t="s">
        <v>5</v>
      </c>
      <c r="C29" s="51">
        <f>C22</f>
        <v>784.95</v>
      </c>
      <c r="D29" s="52"/>
      <c r="E29" s="53">
        <f t="shared" si="2"/>
        <v>0</v>
      </c>
    </row>
    <row r="30" spans="1:5" x14ac:dyDescent="0.25">
      <c r="A30" s="49" t="s">
        <v>22</v>
      </c>
      <c r="B30" s="50" t="s">
        <v>5</v>
      </c>
      <c r="C30" s="51">
        <f>C22</f>
        <v>784.95</v>
      </c>
      <c r="D30" s="52"/>
      <c r="E30" s="53">
        <f t="shared" si="2"/>
        <v>0</v>
      </c>
    </row>
    <row r="31" spans="1:5" x14ac:dyDescent="0.25">
      <c r="A31" s="49" t="s">
        <v>24</v>
      </c>
      <c r="B31" s="50" t="s">
        <v>5</v>
      </c>
      <c r="C31" s="51">
        <f>C22</f>
        <v>784.95</v>
      </c>
      <c r="D31" s="52"/>
      <c r="E31" s="53">
        <f t="shared" si="2"/>
        <v>0</v>
      </c>
    </row>
    <row r="32" spans="1:5" ht="15.6" x14ac:dyDescent="0.25">
      <c r="A32" s="44" t="s">
        <v>48</v>
      </c>
      <c r="B32" s="45"/>
      <c r="C32" s="47"/>
      <c r="D32" s="51"/>
      <c r="E32" s="56">
        <f>SUM(E33:E48)</f>
        <v>0</v>
      </c>
    </row>
    <row r="33" spans="1:5" ht="30" x14ac:dyDescent="0.25">
      <c r="A33" s="54" t="s">
        <v>41</v>
      </c>
      <c r="B33" s="45" t="s">
        <v>6</v>
      </c>
      <c r="C33" s="47">
        <v>130</v>
      </c>
      <c r="D33" s="55"/>
      <c r="E33" s="53">
        <f t="shared" si="2"/>
        <v>0</v>
      </c>
    </row>
    <row r="34" spans="1:5" x14ac:dyDescent="0.25">
      <c r="A34" s="54" t="s">
        <v>42</v>
      </c>
      <c r="B34" s="45" t="s">
        <v>20</v>
      </c>
      <c r="C34" s="47">
        <v>137</v>
      </c>
      <c r="D34" s="55"/>
      <c r="E34" s="53">
        <f t="shared" ref="E34:E35" si="7">ROUND(C34*(D34),2)</f>
        <v>0</v>
      </c>
    </row>
    <row r="35" spans="1:5" ht="30" x14ac:dyDescent="0.25">
      <c r="A35" s="54" t="s">
        <v>43</v>
      </c>
      <c r="B35" s="45" t="s">
        <v>6</v>
      </c>
      <c r="C35" s="47">
        <v>296</v>
      </c>
      <c r="D35" s="55"/>
      <c r="E35" s="53">
        <f t="shared" si="7"/>
        <v>0</v>
      </c>
    </row>
    <row r="36" spans="1:5" x14ac:dyDescent="0.25">
      <c r="A36" s="54" t="s">
        <v>44</v>
      </c>
      <c r="B36" s="45" t="s">
        <v>20</v>
      </c>
      <c r="C36" s="47">
        <v>311</v>
      </c>
      <c r="D36" s="55"/>
      <c r="E36" s="53">
        <f t="shared" si="2"/>
        <v>0</v>
      </c>
    </row>
    <row r="37" spans="1:5" ht="30" x14ac:dyDescent="0.25">
      <c r="A37" s="54" t="s">
        <v>53</v>
      </c>
      <c r="B37" s="45" t="s">
        <v>7</v>
      </c>
      <c r="C37" s="47">
        <v>19.64</v>
      </c>
      <c r="D37" s="55"/>
      <c r="E37" s="53">
        <f t="shared" si="2"/>
        <v>0</v>
      </c>
    </row>
    <row r="38" spans="1:5" x14ac:dyDescent="0.25">
      <c r="A38" s="54" t="s">
        <v>49</v>
      </c>
      <c r="B38" s="45" t="s">
        <v>5</v>
      </c>
      <c r="C38" s="47">
        <v>202.5</v>
      </c>
      <c r="D38" s="55"/>
      <c r="E38" s="53">
        <f t="shared" si="2"/>
        <v>0</v>
      </c>
    </row>
    <row r="39" spans="1:5" x14ac:dyDescent="0.25">
      <c r="A39" s="54" t="s">
        <v>50</v>
      </c>
      <c r="B39" s="45" t="s">
        <v>5</v>
      </c>
      <c r="C39" s="47">
        <v>163.5</v>
      </c>
      <c r="D39" s="55"/>
      <c r="E39" s="53">
        <f t="shared" ref="E39" si="8">ROUND(C39*(D39),2)</f>
        <v>0</v>
      </c>
    </row>
    <row r="40" spans="1:5" ht="30" x14ac:dyDescent="0.25">
      <c r="A40" s="54" t="s">
        <v>52</v>
      </c>
      <c r="B40" s="45" t="s">
        <v>5</v>
      </c>
      <c r="C40" s="47">
        <v>28.6</v>
      </c>
      <c r="D40" s="55"/>
      <c r="E40" s="53">
        <f t="shared" ref="E40" si="9">ROUND(C40*(D40),2)</f>
        <v>0</v>
      </c>
    </row>
    <row r="41" spans="1:5" x14ac:dyDescent="0.25">
      <c r="A41" s="54" t="s">
        <v>51</v>
      </c>
      <c r="B41" s="45" t="s">
        <v>5</v>
      </c>
      <c r="C41" s="47">
        <v>10.4</v>
      </c>
      <c r="D41" s="55"/>
      <c r="E41" s="53">
        <f t="shared" ref="E41" si="10">ROUND(C41*(D41),2)</f>
        <v>0</v>
      </c>
    </row>
    <row r="42" spans="1:5" x14ac:dyDescent="0.25">
      <c r="A42" s="54" t="s">
        <v>54</v>
      </c>
      <c r="B42" s="45" t="s">
        <v>5</v>
      </c>
      <c r="C42" s="47">
        <v>202.5</v>
      </c>
      <c r="D42" s="55"/>
      <c r="E42" s="53">
        <f t="shared" ref="E42:E43" si="11">ROUND(C42*(D42),2)</f>
        <v>0</v>
      </c>
    </row>
    <row r="43" spans="1:5" x14ac:dyDescent="0.25">
      <c r="A43" s="54" t="s">
        <v>60</v>
      </c>
      <c r="B43" s="45" t="s">
        <v>5</v>
      </c>
      <c r="C43" s="47">
        <v>90</v>
      </c>
      <c r="D43" s="55"/>
      <c r="E43" s="53">
        <f t="shared" si="11"/>
        <v>0</v>
      </c>
    </row>
    <row r="44" spans="1:5" x14ac:dyDescent="0.25">
      <c r="A44" s="54" t="s">
        <v>61</v>
      </c>
      <c r="B44" s="45" t="s">
        <v>20</v>
      </c>
      <c r="C44" s="47">
        <v>360</v>
      </c>
      <c r="D44" s="55"/>
      <c r="E44" s="53">
        <f t="shared" ref="E44" si="12">ROUND(C44*(D44),2)</f>
        <v>0</v>
      </c>
    </row>
    <row r="45" spans="1:5" x14ac:dyDescent="0.25">
      <c r="A45" s="49" t="s">
        <v>14</v>
      </c>
      <c r="B45" s="50" t="s">
        <v>6</v>
      </c>
      <c r="C45" s="51">
        <v>14</v>
      </c>
      <c r="D45" s="52"/>
      <c r="E45" s="53">
        <f t="shared" si="2"/>
        <v>0</v>
      </c>
    </row>
    <row r="46" spans="1:5" x14ac:dyDescent="0.25">
      <c r="A46" s="49" t="s">
        <v>45</v>
      </c>
      <c r="B46" s="50" t="s">
        <v>11</v>
      </c>
      <c r="C46" s="51">
        <v>97.68</v>
      </c>
      <c r="D46" s="52"/>
      <c r="E46" s="53">
        <f t="shared" si="2"/>
        <v>0</v>
      </c>
    </row>
    <row r="47" spans="1:5" x14ac:dyDescent="0.25">
      <c r="A47" s="49" t="s">
        <v>46</v>
      </c>
      <c r="B47" s="50" t="s">
        <v>13</v>
      </c>
      <c r="C47" s="51">
        <v>3</v>
      </c>
      <c r="D47" s="52"/>
      <c r="E47" s="53">
        <f>ROUND(C47*(D47),2)</f>
        <v>0</v>
      </c>
    </row>
    <row r="48" spans="1:5" x14ac:dyDescent="0.25">
      <c r="A48" s="49" t="s">
        <v>47</v>
      </c>
      <c r="B48" s="50" t="s">
        <v>13</v>
      </c>
      <c r="C48" s="51">
        <v>10</v>
      </c>
      <c r="D48" s="52"/>
      <c r="E48" s="53">
        <f>ROUND(C48*(D48),2)</f>
        <v>0</v>
      </c>
    </row>
    <row r="49" spans="1:5" ht="15.6" x14ac:dyDescent="0.25">
      <c r="A49" s="44" t="s">
        <v>15</v>
      </c>
      <c r="B49" s="45"/>
      <c r="C49" s="47"/>
      <c r="D49" s="51"/>
      <c r="E49" s="56">
        <f>E50</f>
        <v>0</v>
      </c>
    </row>
    <row r="50" spans="1:5" ht="15" customHeight="1" x14ac:dyDescent="0.25">
      <c r="A50" s="49" t="s">
        <v>16</v>
      </c>
      <c r="B50" s="50" t="s">
        <v>11</v>
      </c>
      <c r="C50" s="51">
        <f>785*0.12*2.4</f>
        <v>226.08</v>
      </c>
      <c r="D50" s="52"/>
      <c r="E50" s="53">
        <f t="shared" si="2"/>
        <v>0</v>
      </c>
    </row>
    <row r="51" spans="1:5" ht="15.6" x14ac:dyDescent="0.25">
      <c r="A51" s="44" t="s">
        <v>31</v>
      </c>
      <c r="B51" s="45"/>
      <c r="C51" s="47"/>
      <c r="D51" s="51"/>
      <c r="E51" s="56">
        <f>SUM(E52:E54)</f>
        <v>0</v>
      </c>
    </row>
    <row r="52" spans="1:5" x14ac:dyDescent="0.25">
      <c r="A52" s="49" t="s">
        <v>17</v>
      </c>
      <c r="B52" s="50" t="s">
        <v>6</v>
      </c>
      <c r="C52" s="51">
        <v>157</v>
      </c>
      <c r="D52" s="52"/>
      <c r="E52" s="53">
        <f t="shared" si="2"/>
        <v>0</v>
      </c>
    </row>
    <row r="53" spans="1:5" x14ac:dyDescent="0.25">
      <c r="A53" s="49" t="s">
        <v>33</v>
      </c>
      <c r="B53" s="50" t="s">
        <v>13</v>
      </c>
      <c r="C53" s="51">
        <v>1</v>
      </c>
      <c r="D53" s="52"/>
      <c r="E53" s="53">
        <f t="shared" si="2"/>
        <v>0</v>
      </c>
    </row>
    <row r="54" spans="1:5" x14ac:dyDescent="0.25">
      <c r="A54" s="49" t="s">
        <v>18</v>
      </c>
      <c r="B54" s="50" t="s">
        <v>13</v>
      </c>
      <c r="C54" s="51">
        <v>1</v>
      </c>
      <c r="D54" s="52"/>
      <c r="E54" s="53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 - K Lůžku</vt:lpstr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2014-08-26T06:34:15Z</dcterms:modified>
</cp:coreProperties>
</file>